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环工" sheetId="6" r:id="rId1"/>
    <sheet name="环科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<sst xmlns="http://schemas.openxmlformats.org/spreadsheetml/2006/main" count="119" uniqueCount="93">
  <si>
    <t>姓名</t>
  </si>
  <si>
    <t>大一综测</t>
  </si>
  <si>
    <t>大二综测</t>
  </si>
  <si>
    <t>大三综测</t>
  </si>
  <si>
    <t>综合测评总评</t>
  </si>
  <si>
    <t>三年平均学分绩点</t>
  </si>
  <si>
    <t>学分绩点总评</t>
  </si>
  <si>
    <t>综合总分</t>
  </si>
  <si>
    <t>综合排名</t>
  </si>
  <si>
    <t>综测排名</t>
  </si>
  <si>
    <t>学分绩点排名</t>
  </si>
  <si>
    <t>刘璐祯</t>
  </si>
  <si>
    <t>李佳艺</t>
  </si>
  <si>
    <t>吴岢芯</t>
  </si>
  <si>
    <t>方文骏</t>
  </si>
  <si>
    <t>卢孟植</t>
  </si>
  <si>
    <t>黄宇晟</t>
  </si>
  <si>
    <t>张佳箬</t>
  </si>
  <si>
    <t>金玺正</t>
  </si>
  <si>
    <t>陈智立</t>
  </si>
  <si>
    <t>王雪</t>
  </si>
  <si>
    <t>孙悦</t>
  </si>
  <si>
    <t>邱涵容</t>
  </si>
  <si>
    <t>朱元鑫</t>
  </si>
  <si>
    <t>吴华杰</t>
  </si>
  <si>
    <t>廉茜然</t>
  </si>
  <si>
    <t>沈星</t>
  </si>
  <si>
    <t>赵启铭</t>
  </si>
  <si>
    <t>王姗姗</t>
  </si>
  <si>
    <t>李雪妹</t>
  </si>
  <si>
    <t>单艺荣</t>
  </si>
  <si>
    <t>陈展</t>
  </si>
  <si>
    <t>任昕淘</t>
  </si>
  <si>
    <t>余坤</t>
  </si>
  <si>
    <t>许诗滢</t>
  </si>
  <si>
    <t>宋凌杰</t>
  </si>
  <si>
    <t>杜渊</t>
  </si>
  <si>
    <t>徐晔彤</t>
  </si>
  <si>
    <t>任梦玲</t>
  </si>
  <si>
    <t>傅俊达</t>
  </si>
  <si>
    <t>姜棠水</t>
  </si>
  <si>
    <t>闻人谷恬</t>
  </si>
  <si>
    <t>施锐</t>
  </si>
  <si>
    <t>徐奕晴</t>
  </si>
  <si>
    <t>吕烜</t>
  </si>
  <si>
    <t>赵宇涛</t>
  </si>
  <si>
    <t>刘国涛</t>
  </si>
  <si>
    <t>张以</t>
  </si>
  <si>
    <t>王安琪</t>
  </si>
  <si>
    <t>唐晓辉</t>
  </si>
  <si>
    <t>杨耀铭</t>
  </si>
  <si>
    <t>尹思龙</t>
  </si>
  <si>
    <t>刘泰安</t>
  </si>
  <si>
    <t>楼扬帆</t>
  </si>
  <si>
    <t>庄竣豪</t>
  </si>
  <si>
    <t>李双珍</t>
  </si>
  <si>
    <t>叶威</t>
  </si>
  <si>
    <t>胡宸铭</t>
  </si>
  <si>
    <t>张宇</t>
  </si>
  <si>
    <t>梁栋伟</t>
  </si>
  <si>
    <t>朱新凯</t>
  </si>
  <si>
    <t>韩毅飞</t>
  </si>
  <si>
    <t>杨陈陈</t>
  </si>
  <si>
    <t>彭晓天</t>
  </si>
  <si>
    <t>诸徐宸</t>
  </si>
  <si>
    <t>陈聪</t>
  </si>
  <si>
    <t>魏乐勍</t>
  </si>
  <si>
    <t>周利凯</t>
  </si>
  <si>
    <t>徐铠</t>
  </si>
  <si>
    <t>自魏东</t>
  </si>
  <si>
    <t>白鑫冉</t>
  </si>
  <si>
    <t>班级</t>
  </si>
  <si>
    <t>综测排序</t>
  </si>
  <si>
    <t>绩点排序</t>
  </si>
  <si>
    <t>环科2101班</t>
  </si>
  <si>
    <t>林薇</t>
  </si>
  <si>
    <t>俞乐</t>
  </si>
  <si>
    <t>周璨</t>
  </si>
  <si>
    <t>聂蕊</t>
  </si>
  <si>
    <t>孙振伟</t>
  </si>
  <si>
    <t>宋其键</t>
  </si>
  <si>
    <t>梅程程</t>
  </si>
  <si>
    <t>高一卜</t>
  </si>
  <si>
    <t>陆小智</t>
  </si>
  <si>
    <t>吴朝阳</t>
  </si>
  <si>
    <t>马艾博</t>
  </si>
  <si>
    <t>王家豪</t>
  </si>
  <si>
    <t>张红丽</t>
  </si>
  <si>
    <t>金宁宁</t>
  </si>
  <si>
    <t>李子杭</t>
  </si>
  <si>
    <t>曹佳霓</t>
  </si>
  <si>
    <t>胡耀辉</t>
  </si>
  <si>
    <t>杨雯婷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</si>
</sst>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_ "/>
  </numFmts>
  <fonts count="23">
    <font>
      <sz val="11"/>
      <color theme="1"/>
      <name val="宋体"/>
      <charset val="134"/>
      <scheme val="minor"/>
    </font>
    <font>
      <sz val="10"/>
      <name val="黑体"/>
      <charset val="134"/>
    </font>
    <font>
      <b/>
      <sz val="11"/>
      <color theme="1"/>
      <name val="黑体"/>
      <charset val="134"/>
    </font>
    <font>
      <sz val="10"/>
      <color rgb="FF00000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15" fillId="10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3" fillId="4" borderId="1" xfId="0" applyNumberFormat="1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7" fontId="2" fillId="5" borderId="1" xfId="0" applyNumberFormat="1" applyFont="1" applyFill="1" applyBorder="1" applyAlignment="1">
      <alignment horizontal="center" vertical="center"/>
    </xf>
    <xf numFmtId="0" fontId="2" fillId="6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top"/>
    </xf>
    <xf numFmtId="176" fontId="2" fillId="6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38516\Desktop\2021&#32423;&#20445;&#30740;&#25991;&#20214;\3%20&#32489;&#28857;&#20844;&#31034;\2021&#32423;&#19977;&#24180;&#24179;&#22343;&#23398;&#20998;&#32489;&#2885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计算结果"/>
      <sheetName val="计算详表"/>
      <sheetName val="原表"/>
    </sheetNames>
    <sheetDataSet>
      <sheetData sheetId="0">
        <row r="1">
          <cell r="C1" t="str">
            <v>姓名</v>
          </cell>
          <cell r="D1" t="str">
            <v>三年平均学分绩点</v>
          </cell>
        </row>
        <row r="2">
          <cell r="C2" t="str">
            <v>刘璐祯</v>
          </cell>
          <cell r="D2">
            <v>3.91772151898734</v>
          </cell>
        </row>
        <row r="3">
          <cell r="C3" t="str">
            <v>李佳艺</v>
          </cell>
          <cell r="D3">
            <v>3.61896551724138</v>
          </cell>
        </row>
        <row r="4">
          <cell r="C4" t="str">
            <v>方文骏</v>
          </cell>
          <cell r="D4">
            <v>3.51603375527426</v>
          </cell>
        </row>
        <row r="5">
          <cell r="C5" t="str">
            <v>吴岢芯</v>
          </cell>
          <cell r="D5">
            <v>3.49568965517241</v>
          </cell>
        </row>
        <row r="6">
          <cell r="C6" t="str">
            <v>卢孟植</v>
          </cell>
          <cell r="D6">
            <v>3.4068669527897</v>
          </cell>
        </row>
        <row r="7">
          <cell r="C7" t="str">
            <v>黄宇晟</v>
          </cell>
          <cell r="D7">
            <v>3.39066666666667</v>
          </cell>
        </row>
        <row r="8">
          <cell r="C8" t="str">
            <v>陈智立</v>
          </cell>
          <cell r="D8">
            <v>3.22827004219409</v>
          </cell>
        </row>
        <row r="9">
          <cell r="C9" t="str">
            <v>张佳箬</v>
          </cell>
          <cell r="D9">
            <v>3.20043859649123</v>
          </cell>
        </row>
        <row r="10">
          <cell r="C10" t="str">
            <v>邱涵容</v>
          </cell>
          <cell r="D10">
            <v>3.08922413793103</v>
          </cell>
        </row>
        <row r="11">
          <cell r="C11" t="str">
            <v>廉茜然</v>
          </cell>
          <cell r="D11">
            <v>3.00600858369099</v>
          </cell>
        </row>
        <row r="12">
          <cell r="C12" t="str">
            <v>王雪</v>
          </cell>
          <cell r="D12">
            <v>2.98669527896996</v>
          </cell>
        </row>
        <row r="13">
          <cell r="C13" t="str">
            <v>赵启铭</v>
          </cell>
          <cell r="D13">
            <v>2.96594827586207</v>
          </cell>
        </row>
        <row r="14">
          <cell r="C14" t="str">
            <v>孙悦</v>
          </cell>
          <cell r="D14">
            <v>2.94599156118143</v>
          </cell>
        </row>
        <row r="15">
          <cell r="C15" t="str">
            <v>单艺荣</v>
          </cell>
          <cell r="D15">
            <v>2.92658227848101</v>
          </cell>
        </row>
        <row r="16">
          <cell r="C16" t="str">
            <v>金玺正</v>
          </cell>
          <cell r="D16">
            <v>2.90084388185654</v>
          </cell>
        </row>
        <row r="17">
          <cell r="C17" t="str">
            <v>朱元鑫</v>
          </cell>
          <cell r="D17">
            <v>2.88143459915612</v>
          </cell>
        </row>
        <row r="18">
          <cell r="C18" t="str">
            <v>吴华杰</v>
          </cell>
          <cell r="D18">
            <v>2.869</v>
          </cell>
        </row>
        <row r="19">
          <cell r="C19" t="str">
            <v>李雪妹</v>
          </cell>
          <cell r="D19">
            <v>2.82911392405063</v>
          </cell>
        </row>
        <row r="20">
          <cell r="C20" t="str">
            <v>沈星</v>
          </cell>
          <cell r="D20">
            <v>2.82618025751073</v>
          </cell>
        </row>
        <row r="21">
          <cell r="C21" t="str">
            <v>王姗姗</v>
          </cell>
          <cell r="D21">
            <v>2.8084388185654</v>
          </cell>
        </row>
        <row r="22">
          <cell r="C22" t="str">
            <v>宋凌杰</v>
          </cell>
          <cell r="D22">
            <v>2.80174672489083</v>
          </cell>
        </row>
        <row r="23">
          <cell r="C23" t="str">
            <v>姜棠水</v>
          </cell>
          <cell r="D23">
            <v>2.79830508474576</v>
          </cell>
        </row>
        <row r="24">
          <cell r="C24" t="str">
            <v>余坤</v>
          </cell>
          <cell r="D24">
            <v>2.77004219409283</v>
          </cell>
        </row>
        <row r="25">
          <cell r="C25" t="str">
            <v>任昕淘</v>
          </cell>
          <cell r="D25">
            <v>2.76666666666667</v>
          </cell>
        </row>
        <row r="26">
          <cell r="C26" t="str">
            <v>徐晔彤</v>
          </cell>
          <cell r="D26">
            <v>2.69570815450644</v>
          </cell>
        </row>
        <row r="27">
          <cell r="C27" t="str">
            <v>傅俊达</v>
          </cell>
          <cell r="D27">
            <v>2.65042372881356</v>
          </cell>
        </row>
        <row r="28">
          <cell r="C28" t="str">
            <v>杜渊</v>
          </cell>
          <cell r="D28">
            <v>2.6337552742616</v>
          </cell>
        </row>
        <row r="29">
          <cell r="C29" t="str">
            <v>许诗滢</v>
          </cell>
          <cell r="D29">
            <v>2.61158798283262</v>
          </cell>
        </row>
        <row r="30">
          <cell r="C30" t="str">
            <v>任梦玲</v>
          </cell>
          <cell r="D30">
            <v>2.54711111111111</v>
          </cell>
        </row>
        <row r="31">
          <cell r="C31" t="str">
            <v>陈展</v>
          </cell>
          <cell r="D31">
            <v>2.52618025751073</v>
          </cell>
        </row>
        <row r="32">
          <cell r="C32" t="str">
            <v>徐奕晴</v>
          </cell>
          <cell r="D32">
            <v>2.48189655172414</v>
          </cell>
        </row>
        <row r="33">
          <cell r="C33" t="str">
            <v>赵宇涛</v>
          </cell>
          <cell r="D33">
            <v>2.47215189873418</v>
          </cell>
        </row>
        <row r="34">
          <cell r="C34" t="str">
            <v>吕烜</v>
          </cell>
          <cell r="D34">
            <v>2.45877192982456</v>
          </cell>
        </row>
        <row r="35">
          <cell r="C35" t="str">
            <v>唐晓辉</v>
          </cell>
          <cell r="D35">
            <v>2.45738396624473</v>
          </cell>
        </row>
        <row r="36">
          <cell r="C36" t="str">
            <v>施锐</v>
          </cell>
          <cell r="D36">
            <v>2.45654008438819</v>
          </cell>
        </row>
        <row r="37">
          <cell r="C37" t="str">
            <v>张以</v>
          </cell>
          <cell r="D37">
            <v>2.34137931034483</v>
          </cell>
        </row>
        <row r="38">
          <cell r="C38" t="str">
            <v>刘国涛</v>
          </cell>
          <cell r="D38">
            <v>2.33586497890295</v>
          </cell>
        </row>
        <row r="39">
          <cell r="C39" t="str">
            <v>闻人谷恬</v>
          </cell>
          <cell r="D39">
            <v>2.31561181434599</v>
          </cell>
        </row>
        <row r="40">
          <cell r="C40" t="str">
            <v>杨耀铭</v>
          </cell>
          <cell r="D40">
            <v>2.25991561181435</v>
          </cell>
        </row>
        <row r="41">
          <cell r="C41" t="str">
            <v>王安琪</v>
          </cell>
          <cell r="D41">
            <v>2.25400843881857</v>
          </cell>
        </row>
        <row r="42">
          <cell r="C42" t="str">
            <v>刘泰安</v>
          </cell>
          <cell r="D42">
            <v>2.1126582278481</v>
          </cell>
        </row>
        <row r="43">
          <cell r="C43" t="str">
            <v>楼扬帆</v>
          </cell>
          <cell r="D43">
            <v>2.04353448275862</v>
          </cell>
        </row>
        <row r="44">
          <cell r="C44" t="str">
            <v>庄竣豪</v>
          </cell>
          <cell r="D44">
            <v>2.00772532188841</v>
          </cell>
        </row>
        <row r="45">
          <cell r="C45" t="str">
            <v>叶威</v>
          </cell>
          <cell r="D45">
            <v>2.005</v>
          </cell>
        </row>
        <row r="46">
          <cell r="C46" t="str">
            <v>胡宸铭</v>
          </cell>
          <cell r="D46">
            <v>1.97685589519651</v>
          </cell>
        </row>
        <row r="47">
          <cell r="C47" t="str">
            <v>尹思龙</v>
          </cell>
          <cell r="D47">
            <v>1.90300429184549</v>
          </cell>
        </row>
        <row r="48">
          <cell r="C48" t="str">
            <v>韩毅飞</v>
          </cell>
          <cell r="D48">
            <v>1.88818565400844</v>
          </cell>
        </row>
        <row r="49">
          <cell r="C49" t="str">
            <v>李双珍</v>
          </cell>
          <cell r="D49">
            <v>1.8746835443038</v>
          </cell>
        </row>
        <row r="50">
          <cell r="C50" t="str">
            <v>张宇</v>
          </cell>
          <cell r="D50">
            <v>1.86223175965665</v>
          </cell>
        </row>
        <row r="51">
          <cell r="C51" t="str">
            <v>朱新凯</v>
          </cell>
          <cell r="D51">
            <v>1.84050632911392</v>
          </cell>
        </row>
        <row r="52">
          <cell r="C52" t="str">
            <v>彭晓天</v>
          </cell>
          <cell r="D52">
            <v>1.72850877192982</v>
          </cell>
        </row>
        <row r="53">
          <cell r="C53" t="str">
            <v>陈聪</v>
          </cell>
          <cell r="D53">
            <v>1.72751091703057</v>
          </cell>
        </row>
        <row r="54">
          <cell r="C54" t="str">
            <v>梁栋伟</v>
          </cell>
          <cell r="D54">
            <v>1.71502145922747</v>
          </cell>
        </row>
        <row r="55">
          <cell r="C55" t="str">
            <v>杨陈陈</v>
          </cell>
          <cell r="D55">
            <v>1.68663793103448</v>
          </cell>
        </row>
        <row r="56">
          <cell r="C56" t="str">
            <v>魏乐勍</v>
          </cell>
          <cell r="D56">
            <v>1.63417721518987</v>
          </cell>
        </row>
        <row r="57">
          <cell r="C57" t="str">
            <v>诸徐宸</v>
          </cell>
          <cell r="D57">
            <v>1.54810126582278</v>
          </cell>
        </row>
        <row r="58">
          <cell r="C58" t="str">
            <v>周利凯</v>
          </cell>
          <cell r="D58">
            <v>1.44767932489451</v>
          </cell>
        </row>
        <row r="59">
          <cell r="C59" t="str">
            <v>徐铠</v>
          </cell>
          <cell r="D59">
            <v>1.31716738197425</v>
          </cell>
        </row>
        <row r="60">
          <cell r="C60" t="str">
            <v>自魏东</v>
          </cell>
          <cell r="D60">
            <v>1.28060344827586</v>
          </cell>
        </row>
        <row r="61">
          <cell r="C61" t="str">
            <v>白鑫冉</v>
          </cell>
          <cell r="D61">
            <v>1.18798283261803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1"/>
  <sheetViews>
    <sheetView workbookViewId="0">
      <selection activeCell="A1" sqref="A$1:K$1048576"/>
    </sheetView>
  </sheetViews>
  <sheetFormatPr defaultColWidth="9" defaultRowHeight="13.5"/>
  <cols>
    <col min="1" max="1" width="7.875" style="24" customWidth="1"/>
    <col min="2" max="4" width="9.875" style="25" customWidth="1"/>
    <col min="5" max="5" width="14.625" style="24" customWidth="1"/>
    <col min="6" max="6" width="19.375" style="25" customWidth="1"/>
    <col min="7" max="7" width="14.625" style="25" customWidth="1"/>
    <col min="8" max="8" width="9.875" style="25" customWidth="1"/>
    <col min="9" max="10" width="9.875" style="24" customWidth="1"/>
    <col min="11" max="11" width="14.625" style="25" customWidth="1"/>
  </cols>
  <sheetData>
    <row r="1" customFormat="1" spans="1:11">
      <c r="A1" s="4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26" t="s">
        <v>5</v>
      </c>
      <c r="G1" s="26" t="s">
        <v>6</v>
      </c>
      <c r="H1" s="27" t="s">
        <v>7</v>
      </c>
      <c r="I1" s="27" t="s">
        <v>8</v>
      </c>
      <c r="J1" s="18" t="s">
        <v>9</v>
      </c>
      <c r="K1" s="32" t="s">
        <v>10</v>
      </c>
    </row>
    <row r="2" s="23" customFormat="1" spans="1:11">
      <c r="A2" s="11" t="s">
        <v>11</v>
      </c>
      <c r="B2" s="28">
        <v>69.85044</v>
      </c>
      <c r="C2" s="28">
        <v>75.1355</v>
      </c>
      <c r="D2" s="28">
        <v>81.176</v>
      </c>
      <c r="E2" s="28">
        <v>75.3873133333333</v>
      </c>
      <c r="F2" s="28">
        <f>VLOOKUP(A2,[1]计算结果!$C$1:$D$61,2,0)</f>
        <v>3.91772151898734</v>
      </c>
      <c r="G2" s="28">
        <v>89.1772151898734</v>
      </c>
      <c r="H2" s="28">
        <f t="shared" ref="H2:H61" si="0">(E2+G2)/2</f>
        <v>82.2822642616034</v>
      </c>
      <c r="I2" s="33">
        <v>1</v>
      </c>
      <c r="J2" s="33">
        <v>1</v>
      </c>
      <c r="K2" s="34">
        <v>1</v>
      </c>
    </row>
    <row r="3" s="23" customFormat="1" spans="1:11">
      <c r="A3" s="11" t="s">
        <v>12</v>
      </c>
      <c r="B3" s="28">
        <v>64.99304</v>
      </c>
      <c r="C3" s="28">
        <v>73.1603287671233</v>
      </c>
      <c r="D3" s="28">
        <v>82.4616086956522</v>
      </c>
      <c r="E3" s="28">
        <v>73.5383258209252</v>
      </c>
      <c r="F3" s="28">
        <f>VLOOKUP(A3,[1]计算结果!$C$1:$D$61,2,0)</f>
        <v>3.61896551724138</v>
      </c>
      <c r="G3" s="28">
        <v>86.1896551724138</v>
      </c>
      <c r="H3" s="28">
        <f t="shared" si="0"/>
        <v>79.8639904966695</v>
      </c>
      <c r="I3" s="33">
        <v>2</v>
      </c>
      <c r="J3" s="33">
        <v>3</v>
      </c>
      <c r="K3" s="34">
        <v>2</v>
      </c>
    </row>
    <row r="4" s="23" customFormat="1" spans="1:11">
      <c r="A4" s="11" t="s">
        <v>13</v>
      </c>
      <c r="B4" s="28">
        <v>64.948498</v>
      </c>
      <c r="C4" s="28">
        <v>77.3707391304348</v>
      </c>
      <c r="D4" s="28">
        <v>80.530347826087</v>
      </c>
      <c r="E4" s="28">
        <v>74.2831949855073</v>
      </c>
      <c r="F4" s="28">
        <f>VLOOKUP(A4,[1]计算结果!$C$1:$D$61,2,0)</f>
        <v>3.49568965517241</v>
      </c>
      <c r="G4" s="28">
        <v>84.9568965517241</v>
      </c>
      <c r="H4" s="28">
        <f t="shared" si="0"/>
        <v>79.6200457686157</v>
      </c>
      <c r="I4" s="33">
        <v>3</v>
      </c>
      <c r="J4" s="33">
        <v>2</v>
      </c>
      <c r="K4" s="34">
        <v>4</v>
      </c>
    </row>
    <row r="5" s="23" customFormat="1" spans="1:11">
      <c r="A5" s="11" t="s">
        <v>14</v>
      </c>
      <c r="B5" s="28">
        <v>64.31772</v>
      </c>
      <c r="C5" s="28">
        <v>70.232</v>
      </c>
      <c r="D5" s="28">
        <v>79.2262739726027</v>
      </c>
      <c r="E5" s="28">
        <v>71.2586646575343</v>
      </c>
      <c r="F5" s="28">
        <f>VLOOKUP(A5,[1]计算结果!$C$1:$D$61,2,0)</f>
        <v>3.51603375527426</v>
      </c>
      <c r="G5" s="28">
        <v>85.1603375527426</v>
      </c>
      <c r="H5" s="28">
        <f t="shared" si="0"/>
        <v>78.2095011051384</v>
      </c>
      <c r="I5" s="33">
        <v>4</v>
      </c>
      <c r="J5" s="33">
        <v>5</v>
      </c>
      <c r="K5" s="34">
        <v>3</v>
      </c>
    </row>
    <row r="6" s="23" customFormat="1" spans="1:11">
      <c r="A6" s="11" t="s">
        <v>15</v>
      </c>
      <c r="B6" s="28">
        <v>63.8322222</v>
      </c>
      <c r="C6" s="28">
        <v>69.6270490199412</v>
      </c>
      <c r="D6" s="28">
        <v>78.1160434782609</v>
      </c>
      <c r="E6" s="28">
        <v>70.5251048994007</v>
      </c>
      <c r="F6" s="28">
        <f>VLOOKUP(A6,[1]计算结果!$C$1:$D$61,2,0)</f>
        <v>3.4068669527897</v>
      </c>
      <c r="G6" s="28">
        <v>84.068669527897</v>
      </c>
      <c r="H6" s="28">
        <f t="shared" si="0"/>
        <v>77.2968872136489</v>
      </c>
      <c r="I6" s="33">
        <v>5</v>
      </c>
      <c r="J6" s="33">
        <v>6</v>
      </c>
      <c r="K6" s="34">
        <v>5</v>
      </c>
    </row>
    <row r="7" s="23" customFormat="1" spans="1:11">
      <c r="A7" s="11" t="s">
        <v>16</v>
      </c>
      <c r="B7" s="28">
        <v>65.275555267</v>
      </c>
      <c r="C7" s="28">
        <v>70.201309527</v>
      </c>
      <c r="D7" s="28">
        <v>73.6655737704918</v>
      </c>
      <c r="E7" s="28">
        <v>69.7141461881639</v>
      </c>
      <c r="F7" s="28">
        <f>VLOOKUP(A7,[1]计算结果!$C$1:$D$61,2,0)</f>
        <v>3.39066666666667</v>
      </c>
      <c r="G7" s="28">
        <v>83.9066666666667</v>
      </c>
      <c r="H7" s="28">
        <f t="shared" si="0"/>
        <v>76.8104064274153</v>
      </c>
      <c r="I7" s="33">
        <v>6</v>
      </c>
      <c r="J7" s="33">
        <v>8</v>
      </c>
      <c r="K7" s="34">
        <v>6</v>
      </c>
    </row>
    <row r="8" s="23" customFormat="1" spans="1:11">
      <c r="A8" s="11" t="s">
        <v>17</v>
      </c>
      <c r="B8" s="28">
        <v>64.1090558</v>
      </c>
      <c r="C8" s="28">
        <v>71.9572173913043</v>
      </c>
      <c r="D8" s="28">
        <v>72.0741538461539</v>
      </c>
      <c r="E8" s="28">
        <v>69.3801423458194</v>
      </c>
      <c r="F8" s="28">
        <f>VLOOKUP(A8,[1]计算结果!$C$1:$D$61,2,0)</f>
        <v>3.20043859649123</v>
      </c>
      <c r="G8" s="28">
        <v>82.0043859649123</v>
      </c>
      <c r="H8" s="28">
        <f t="shared" si="0"/>
        <v>75.6922641553658</v>
      </c>
      <c r="I8" s="33">
        <v>7</v>
      </c>
      <c r="J8" s="33">
        <v>10</v>
      </c>
      <c r="K8" s="34">
        <v>8</v>
      </c>
    </row>
    <row r="9" s="23" customFormat="1" spans="1:11">
      <c r="A9" s="11" t="s">
        <v>18</v>
      </c>
      <c r="B9" s="28">
        <v>64.0585</v>
      </c>
      <c r="C9" s="28">
        <v>68.9981428571428</v>
      </c>
      <c r="D9" s="28">
        <v>81.619</v>
      </c>
      <c r="E9" s="28">
        <v>71.5585476190476</v>
      </c>
      <c r="F9" s="28">
        <f>VLOOKUP(A9,[1]计算结果!$C$1:$D$61,2,0)</f>
        <v>2.90084388185654</v>
      </c>
      <c r="G9" s="28">
        <v>79.0084388185654</v>
      </c>
      <c r="H9" s="28">
        <f t="shared" si="0"/>
        <v>75.2834932188065</v>
      </c>
      <c r="I9" s="33">
        <v>8</v>
      </c>
      <c r="J9" s="33">
        <v>4</v>
      </c>
      <c r="K9" s="34">
        <v>15</v>
      </c>
    </row>
    <row r="10" s="23" customFormat="1" spans="1:11">
      <c r="A10" s="8" t="s">
        <v>19</v>
      </c>
      <c r="B10" s="28">
        <v>61.212496</v>
      </c>
      <c r="C10" s="28">
        <v>68.4768571428572</v>
      </c>
      <c r="D10" s="28">
        <v>71.8613287671233</v>
      </c>
      <c r="E10" s="28">
        <v>67.1835606366602</v>
      </c>
      <c r="F10" s="28">
        <f>VLOOKUP(A10,[1]计算结果!$C$1:$D$61,2,0)</f>
        <v>3.22827004219409</v>
      </c>
      <c r="G10" s="28">
        <v>82.2827004219409</v>
      </c>
      <c r="H10" s="28">
        <f t="shared" si="0"/>
        <v>74.7331305293005</v>
      </c>
      <c r="I10" s="35">
        <v>9</v>
      </c>
      <c r="J10" s="35">
        <v>16</v>
      </c>
      <c r="K10" s="34">
        <v>7</v>
      </c>
    </row>
    <row r="11" s="23" customFormat="1" spans="1:11">
      <c r="A11" s="11" t="s">
        <v>20</v>
      </c>
      <c r="B11" s="28">
        <v>64.5448333</v>
      </c>
      <c r="C11" s="28">
        <v>68.1602857142857</v>
      </c>
      <c r="D11" s="28">
        <v>75.9720434782609</v>
      </c>
      <c r="E11" s="28">
        <v>69.5590541641822</v>
      </c>
      <c r="F11" s="28">
        <f>VLOOKUP(A11,[1]计算结果!$C$1:$D$61,2,0)</f>
        <v>2.98669527896996</v>
      </c>
      <c r="G11" s="28">
        <v>79.8669527896996</v>
      </c>
      <c r="H11" s="28">
        <f t="shared" si="0"/>
        <v>74.7130034769409</v>
      </c>
      <c r="I11" s="35">
        <v>10</v>
      </c>
      <c r="J11" s="33">
        <v>9</v>
      </c>
      <c r="K11" s="34">
        <v>11</v>
      </c>
    </row>
    <row r="12" s="23" customFormat="1" spans="1:11">
      <c r="A12" s="8" t="s">
        <v>21</v>
      </c>
      <c r="B12" s="28">
        <v>65.64064</v>
      </c>
      <c r="C12" s="28">
        <v>66.3682857142857</v>
      </c>
      <c r="D12" s="28">
        <v>77.5837260273973</v>
      </c>
      <c r="E12" s="28">
        <v>69.8642172472277</v>
      </c>
      <c r="F12" s="28">
        <f>VLOOKUP(A12,[1]计算结果!$C$1:$D$61,2,0)</f>
        <v>2.94599156118143</v>
      </c>
      <c r="G12" s="28">
        <v>79.4599156118143</v>
      </c>
      <c r="H12" s="28">
        <f t="shared" si="0"/>
        <v>74.662066429521</v>
      </c>
      <c r="I12" s="35">
        <v>11</v>
      </c>
      <c r="J12" s="33">
        <v>7</v>
      </c>
      <c r="K12" s="34">
        <v>13</v>
      </c>
    </row>
    <row r="13" s="23" customFormat="1" spans="1:11">
      <c r="A13" s="11" t="s">
        <v>22</v>
      </c>
      <c r="B13" s="28">
        <v>62.8523886</v>
      </c>
      <c r="C13" s="28">
        <v>68.0552608695652</v>
      </c>
      <c r="D13" s="28">
        <v>71.9924347826087</v>
      </c>
      <c r="E13" s="28">
        <v>67.6333614173913</v>
      </c>
      <c r="F13" s="28">
        <f>VLOOKUP(A13,[1]计算结果!$C$1:$D$61,2,0)</f>
        <v>3.08922413793103</v>
      </c>
      <c r="G13" s="28">
        <v>80.8922413793103</v>
      </c>
      <c r="H13" s="28">
        <f t="shared" si="0"/>
        <v>74.2628013983508</v>
      </c>
      <c r="I13" s="33">
        <v>12</v>
      </c>
      <c r="J13" s="33">
        <v>12</v>
      </c>
      <c r="K13" s="34">
        <v>9</v>
      </c>
    </row>
    <row r="14" s="23" customFormat="1" spans="1:11">
      <c r="A14" s="8" t="s">
        <v>23</v>
      </c>
      <c r="B14" s="28">
        <v>59.393256</v>
      </c>
      <c r="C14" s="28">
        <v>70.3104285714286</v>
      </c>
      <c r="D14" s="28">
        <v>76.1121643835616</v>
      </c>
      <c r="E14" s="28">
        <v>68.6052829849967</v>
      </c>
      <c r="F14" s="28">
        <f>VLOOKUP(A14,[1]计算结果!$C$1:$D$61,2,0)</f>
        <v>2.88143459915612</v>
      </c>
      <c r="G14" s="28">
        <v>78.8143459915612</v>
      </c>
      <c r="H14" s="28">
        <f t="shared" si="0"/>
        <v>73.709814488279</v>
      </c>
      <c r="I14" s="35">
        <v>13</v>
      </c>
      <c r="J14" s="33">
        <v>11</v>
      </c>
      <c r="K14" s="36">
        <v>16</v>
      </c>
    </row>
    <row r="15" s="23" customFormat="1" spans="1:11">
      <c r="A15" s="8" t="s">
        <v>24</v>
      </c>
      <c r="B15" s="28">
        <v>60.00188889</v>
      </c>
      <c r="C15" s="28">
        <v>67.0629090909091</v>
      </c>
      <c r="D15" s="28">
        <v>74.9589589041096</v>
      </c>
      <c r="E15" s="28">
        <v>67.3412522950062</v>
      </c>
      <c r="F15" s="28">
        <f>VLOOKUP(A15,[1]计算结果!$C$1:$D$61,2,0)</f>
        <v>2.869</v>
      </c>
      <c r="G15" s="28">
        <v>78.69</v>
      </c>
      <c r="H15" s="28">
        <f t="shared" si="0"/>
        <v>73.0156261475031</v>
      </c>
      <c r="I15" s="35">
        <v>14</v>
      </c>
      <c r="J15" s="33">
        <v>13</v>
      </c>
      <c r="K15" s="36">
        <v>17</v>
      </c>
    </row>
    <row r="16" s="23" customFormat="1" spans="1:11">
      <c r="A16" s="8" t="s">
        <v>25</v>
      </c>
      <c r="B16" s="28">
        <v>59.07222</v>
      </c>
      <c r="C16" s="28">
        <v>66.1995882352941</v>
      </c>
      <c r="D16" s="28">
        <v>71.817</v>
      </c>
      <c r="E16" s="28">
        <v>65.6962694117647</v>
      </c>
      <c r="F16" s="28">
        <f>VLOOKUP(A16,[1]计算结果!$C$1:$D$61,2,0)</f>
        <v>3.00600858369099</v>
      </c>
      <c r="G16" s="28">
        <v>80.0600858369099</v>
      </c>
      <c r="H16" s="28">
        <f t="shared" si="0"/>
        <v>72.8781776243373</v>
      </c>
      <c r="I16" s="35">
        <v>15</v>
      </c>
      <c r="J16" s="35">
        <v>20</v>
      </c>
      <c r="K16" s="34">
        <v>10</v>
      </c>
    </row>
    <row r="17" s="23" customFormat="1" spans="1:11">
      <c r="A17" s="8" t="s">
        <v>26</v>
      </c>
      <c r="B17" s="28">
        <v>64.6715555</v>
      </c>
      <c r="C17" s="28">
        <v>68.9239285714286</v>
      </c>
      <c r="D17" s="28">
        <v>68.3567826086957</v>
      </c>
      <c r="E17" s="28">
        <v>67.3174222267081</v>
      </c>
      <c r="F17" s="28">
        <f>VLOOKUP(A17,[1]计算结果!$C$1:$D$61,2,0)</f>
        <v>2.82618025751073</v>
      </c>
      <c r="G17" s="28">
        <v>78.2618025751073</v>
      </c>
      <c r="H17" s="28">
        <f t="shared" si="0"/>
        <v>72.7896124009077</v>
      </c>
      <c r="I17" s="35">
        <v>16</v>
      </c>
      <c r="J17" s="33">
        <v>14</v>
      </c>
      <c r="K17" s="36">
        <v>19</v>
      </c>
    </row>
    <row r="18" s="23" customFormat="1" spans="1:11">
      <c r="A18" s="8" t="s">
        <v>27</v>
      </c>
      <c r="B18" s="28">
        <v>59.029</v>
      </c>
      <c r="C18" s="28">
        <v>67.2700684931507</v>
      </c>
      <c r="D18" s="28">
        <v>71.1606086956522</v>
      </c>
      <c r="E18" s="28">
        <v>65.8198923962676</v>
      </c>
      <c r="F18" s="28">
        <f>VLOOKUP(A18,[1]计算结果!$C$1:$D$61,2,0)</f>
        <v>2.96594827586207</v>
      </c>
      <c r="G18" s="28">
        <v>79.6594827586207</v>
      </c>
      <c r="H18" s="28">
        <f t="shared" si="0"/>
        <v>72.7396875774442</v>
      </c>
      <c r="I18" s="35">
        <v>17</v>
      </c>
      <c r="J18" s="35">
        <v>19</v>
      </c>
      <c r="K18" s="34">
        <v>12</v>
      </c>
    </row>
    <row r="19" s="23" customFormat="1" spans="1:11">
      <c r="A19" s="8" t="s">
        <v>28</v>
      </c>
      <c r="B19" s="28">
        <v>60.88622218</v>
      </c>
      <c r="C19" s="28">
        <v>65.055166667</v>
      </c>
      <c r="D19" s="28">
        <v>73.7399726027397</v>
      </c>
      <c r="E19" s="28">
        <v>66.5604538165799</v>
      </c>
      <c r="F19" s="28">
        <f>VLOOKUP(A19,[1]计算结果!$C$1:$D$61,2,0)</f>
        <v>2.8084388185654</v>
      </c>
      <c r="G19" s="28">
        <v>78.084388185654</v>
      </c>
      <c r="H19" s="28">
        <f t="shared" si="0"/>
        <v>72.322421001117</v>
      </c>
      <c r="I19" s="35">
        <v>18</v>
      </c>
      <c r="J19" s="35">
        <v>17</v>
      </c>
      <c r="K19" s="36">
        <v>20</v>
      </c>
    </row>
    <row r="20" s="23" customFormat="1" spans="1:11">
      <c r="A20" s="8" t="s">
        <v>29</v>
      </c>
      <c r="B20" s="28">
        <v>57.9436</v>
      </c>
      <c r="C20" s="28">
        <v>66.1687142857143</v>
      </c>
      <c r="D20" s="28">
        <v>73.9517671232877</v>
      </c>
      <c r="E20" s="28">
        <v>66.0213604696673</v>
      </c>
      <c r="F20" s="28">
        <f>VLOOKUP(A20,[1]计算结果!$C$1:$D$61,2,0)</f>
        <v>2.82911392405063</v>
      </c>
      <c r="G20" s="28">
        <v>78.2911392405063</v>
      </c>
      <c r="H20" s="28">
        <f t="shared" si="0"/>
        <v>72.1562498550868</v>
      </c>
      <c r="I20" s="35">
        <v>19</v>
      </c>
      <c r="J20" s="35">
        <v>18</v>
      </c>
      <c r="K20" s="36">
        <v>18</v>
      </c>
    </row>
    <row r="21" s="23" customFormat="1" spans="1:11">
      <c r="A21" s="8" t="s">
        <v>30</v>
      </c>
      <c r="B21" s="28">
        <v>59.28314</v>
      </c>
      <c r="C21" s="28">
        <v>61.6150196081765</v>
      </c>
      <c r="D21" s="28">
        <v>70.0101948051948</v>
      </c>
      <c r="E21" s="28">
        <v>63.6361181377904</v>
      </c>
      <c r="F21" s="28">
        <f>VLOOKUP(A21,[1]计算结果!$C$1:$D$61,2,0)</f>
        <v>2.92658227848101</v>
      </c>
      <c r="G21" s="28">
        <v>79.2658227848101</v>
      </c>
      <c r="H21" s="28">
        <f t="shared" si="0"/>
        <v>71.4509704613003</v>
      </c>
      <c r="I21" s="35">
        <v>20</v>
      </c>
      <c r="J21" s="35">
        <v>22</v>
      </c>
      <c r="K21" s="34">
        <v>14</v>
      </c>
    </row>
    <row r="22" s="23" customFormat="1" spans="1:11">
      <c r="A22" s="8" t="s">
        <v>31</v>
      </c>
      <c r="B22" s="28">
        <v>59.061222</v>
      </c>
      <c r="C22" s="28">
        <v>65.0772857142857</v>
      </c>
      <c r="D22" s="28">
        <v>77.6931739130435</v>
      </c>
      <c r="E22" s="28">
        <v>67.2772272091097</v>
      </c>
      <c r="F22" s="28">
        <f>VLOOKUP(A22,[1]计算结果!$C$1:$D$61,2,0)</f>
        <v>2.52618025751073</v>
      </c>
      <c r="G22" s="28">
        <v>75.2618025751073</v>
      </c>
      <c r="H22" s="28">
        <f t="shared" si="0"/>
        <v>71.2695148921085</v>
      </c>
      <c r="I22" s="35">
        <v>21</v>
      </c>
      <c r="J22" s="33">
        <v>15</v>
      </c>
      <c r="K22" s="36">
        <v>30</v>
      </c>
    </row>
    <row r="23" s="23" customFormat="1" spans="1:11">
      <c r="A23" s="8" t="s">
        <v>32</v>
      </c>
      <c r="B23" s="28">
        <v>58.7992222</v>
      </c>
      <c r="C23" s="28">
        <v>62.6341818181818</v>
      </c>
      <c r="D23" s="28">
        <v>67.3698461538461</v>
      </c>
      <c r="E23" s="28">
        <v>62.9344167240093</v>
      </c>
      <c r="F23" s="28">
        <f>VLOOKUP(A23,[1]计算结果!$C$1:$D$61,2,0)</f>
        <v>2.76666666666667</v>
      </c>
      <c r="G23" s="28">
        <v>77.6666666666667</v>
      </c>
      <c r="H23" s="28">
        <f t="shared" si="0"/>
        <v>70.300541695338</v>
      </c>
      <c r="I23" s="35">
        <v>22</v>
      </c>
      <c r="J23" s="35">
        <v>23</v>
      </c>
      <c r="K23" s="36">
        <v>24</v>
      </c>
    </row>
    <row r="24" s="23" customFormat="1" spans="1:11">
      <c r="A24" s="8" t="s">
        <v>33</v>
      </c>
      <c r="B24" s="28">
        <v>59.30569444</v>
      </c>
      <c r="C24" s="28">
        <v>67.2163095241428</v>
      </c>
      <c r="D24" s="28">
        <v>61.7569908672466</v>
      </c>
      <c r="E24" s="28">
        <v>62.7596649437965</v>
      </c>
      <c r="F24" s="28">
        <f>VLOOKUP(A24,[1]计算结果!$C$1:$D$61,2,0)</f>
        <v>2.77004219409283</v>
      </c>
      <c r="G24" s="28">
        <v>77.7004219409283</v>
      </c>
      <c r="H24" s="28">
        <f t="shared" si="0"/>
        <v>70.2300434423624</v>
      </c>
      <c r="I24" s="35">
        <v>23</v>
      </c>
      <c r="J24" s="35">
        <v>26</v>
      </c>
      <c r="K24" s="36">
        <v>23</v>
      </c>
    </row>
    <row r="25" s="23" customFormat="1" spans="1:11">
      <c r="A25" s="8" t="s">
        <v>34</v>
      </c>
      <c r="B25" s="28">
        <v>57.6053462</v>
      </c>
      <c r="C25" s="28">
        <v>64.3960540540541</v>
      </c>
      <c r="D25" s="28">
        <v>69.8301304347826</v>
      </c>
      <c r="E25" s="28">
        <v>63.9438435629456</v>
      </c>
      <c r="F25" s="28">
        <f>VLOOKUP(A25,[1]计算结果!$C$1:$D$61,2,0)</f>
        <v>2.61158798283262</v>
      </c>
      <c r="G25" s="28">
        <v>76.1158798283262</v>
      </c>
      <c r="H25" s="28">
        <f t="shared" si="0"/>
        <v>70.0298616956359</v>
      </c>
      <c r="I25" s="35">
        <v>24</v>
      </c>
      <c r="J25" s="35">
        <v>21</v>
      </c>
      <c r="K25" s="36">
        <v>28</v>
      </c>
    </row>
    <row r="26" s="23" customFormat="1" spans="1:11">
      <c r="A26" s="8" t="s">
        <v>35</v>
      </c>
      <c r="B26" s="28">
        <v>60.172222223</v>
      </c>
      <c r="C26" s="28">
        <v>62.161833334</v>
      </c>
      <c r="D26" s="28">
        <v>63.5010869565217</v>
      </c>
      <c r="E26" s="28">
        <v>61.9450475045072</v>
      </c>
      <c r="F26" s="28">
        <f>VLOOKUP(A26,[1]计算结果!$C$1:$D$61,2,0)</f>
        <v>2.80174672489083</v>
      </c>
      <c r="G26" s="28">
        <v>78.0174672489083</v>
      </c>
      <c r="H26" s="28">
        <f t="shared" si="0"/>
        <v>69.9812573767078</v>
      </c>
      <c r="I26" s="35">
        <v>25</v>
      </c>
      <c r="J26" s="35">
        <v>29</v>
      </c>
      <c r="K26" s="36">
        <v>21</v>
      </c>
    </row>
    <row r="27" s="23" customFormat="1" spans="1:11">
      <c r="A27" s="8" t="s">
        <v>36</v>
      </c>
      <c r="B27" s="28">
        <v>57.96914</v>
      </c>
      <c r="C27" s="28">
        <v>64.187</v>
      </c>
      <c r="D27" s="28">
        <v>66.359</v>
      </c>
      <c r="E27" s="28">
        <v>62.83838</v>
      </c>
      <c r="F27" s="28">
        <f>VLOOKUP(A27,[1]计算结果!$C$1:$D$61,2,0)</f>
        <v>2.6337552742616</v>
      </c>
      <c r="G27" s="28">
        <v>76.337552742616</v>
      </c>
      <c r="H27" s="28">
        <f t="shared" si="0"/>
        <v>69.587966371308</v>
      </c>
      <c r="I27" s="35">
        <v>26</v>
      </c>
      <c r="J27" s="35">
        <v>25</v>
      </c>
      <c r="K27" s="36">
        <v>27</v>
      </c>
    </row>
    <row r="28" s="23" customFormat="1" spans="1:11">
      <c r="A28" s="8" t="s">
        <v>37</v>
      </c>
      <c r="B28" s="28">
        <v>63.65246154</v>
      </c>
      <c r="C28" s="28">
        <v>58.5124864864865</v>
      </c>
      <c r="D28" s="28">
        <v>64.2592173913044</v>
      </c>
      <c r="E28" s="28">
        <v>62.141388472597</v>
      </c>
      <c r="F28" s="28">
        <f>VLOOKUP(A28,[1]计算结果!$C$1:$D$61,2,0)</f>
        <v>2.69570815450644</v>
      </c>
      <c r="G28" s="28">
        <v>76.9570815450644</v>
      </c>
      <c r="H28" s="28">
        <f t="shared" si="0"/>
        <v>69.5492350088307</v>
      </c>
      <c r="I28" s="35">
        <v>27</v>
      </c>
      <c r="J28" s="35">
        <v>28</v>
      </c>
      <c r="K28" s="36">
        <v>25</v>
      </c>
    </row>
    <row r="29" customFormat="1" spans="1:11">
      <c r="A29" s="12" t="s">
        <v>38</v>
      </c>
      <c r="B29" s="29">
        <v>59.76888889</v>
      </c>
      <c r="C29" s="29">
        <v>62.8143636363637</v>
      </c>
      <c r="D29" s="29">
        <v>66.1486153846154</v>
      </c>
      <c r="E29" s="29">
        <v>62.910622636993</v>
      </c>
      <c r="F29" s="29">
        <f>VLOOKUP(A29,[1]计算结果!$C$1:$D$61,2,0)</f>
        <v>2.54711111111111</v>
      </c>
      <c r="G29" s="29">
        <v>75.4711111111111</v>
      </c>
      <c r="H29" s="29">
        <f t="shared" si="0"/>
        <v>69.1908668740521</v>
      </c>
      <c r="I29" s="37">
        <v>28</v>
      </c>
      <c r="J29" s="38">
        <v>24</v>
      </c>
      <c r="K29" s="39">
        <v>29</v>
      </c>
    </row>
    <row r="30" customFormat="1" spans="1:11">
      <c r="A30" s="12" t="s">
        <v>39</v>
      </c>
      <c r="B30" s="29">
        <v>56.911987133</v>
      </c>
      <c r="C30" s="29">
        <v>62.3032602739726</v>
      </c>
      <c r="D30" s="29">
        <v>64.399301369863</v>
      </c>
      <c r="E30" s="29">
        <v>61.2048495922785</v>
      </c>
      <c r="F30" s="29">
        <f>VLOOKUP(A30,[1]计算结果!$C$1:$D$61,2,0)</f>
        <v>2.65042372881356</v>
      </c>
      <c r="G30" s="29">
        <v>76.5042372881356</v>
      </c>
      <c r="H30" s="29">
        <f t="shared" si="0"/>
        <v>68.8545434402071</v>
      </c>
      <c r="I30" s="37">
        <v>29</v>
      </c>
      <c r="J30" s="38">
        <v>30</v>
      </c>
      <c r="K30" s="39">
        <v>26</v>
      </c>
    </row>
    <row r="31" customFormat="1" spans="1:11">
      <c r="A31" s="12" t="s">
        <v>40</v>
      </c>
      <c r="B31" s="29">
        <v>55.52269</v>
      </c>
      <c r="C31" s="29">
        <v>56.7169863013698</v>
      </c>
      <c r="D31" s="29">
        <v>66.4925479452055</v>
      </c>
      <c r="E31" s="29">
        <v>59.5774080821918</v>
      </c>
      <c r="F31" s="29">
        <f>VLOOKUP(A31,[1]计算结果!$C$1:$D$61,2,0)</f>
        <v>2.79830508474576</v>
      </c>
      <c r="G31" s="29">
        <v>77.9830508474576</v>
      </c>
      <c r="H31" s="29">
        <f t="shared" si="0"/>
        <v>68.7802294648247</v>
      </c>
      <c r="I31" s="37">
        <v>30</v>
      </c>
      <c r="J31" s="38">
        <v>36</v>
      </c>
      <c r="K31" s="39">
        <v>22</v>
      </c>
    </row>
    <row r="32" customFormat="1" spans="1:11">
      <c r="A32" s="30" t="s">
        <v>41</v>
      </c>
      <c r="B32" s="29">
        <v>57.2355555</v>
      </c>
      <c r="C32" s="29">
        <v>61.2086078434706</v>
      </c>
      <c r="D32" s="29">
        <v>69.3847534246575</v>
      </c>
      <c r="E32" s="29">
        <v>62.6096389227094</v>
      </c>
      <c r="F32" s="29">
        <f>VLOOKUP(A32,[1]计算结果!$C$1:$D$61,2,0)</f>
        <v>2.31561181434599</v>
      </c>
      <c r="G32" s="29">
        <v>73.1561181434599</v>
      </c>
      <c r="H32" s="29">
        <f t="shared" si="0"/>
        <v>67.8828785330846</v>
      </c>
      <c r="I32" s="37">
        <v>31</v>
      </c>
      <c r="J32" s="38">
        <v>27</v>
      </c>
      <c r="K32" s="39">
        <v>38</v>
      </c>
    </row>
    <row r="33" customFormat="1" spans="1:11">
      <c r="A33" s="12" t="s">
        <v>42</v>
      </c>
      <c r="B33" s="29">
        <v>54.1581664</v>
      </c>
      <c r="C33" s="29">
        <v>58.9461904758572</v>
      </c>
      <c r="D33" s="29">
        <v>69.8081780821918</v>
      </c>
      <c r="E33" s="29">
        <v>60.9708449860163</v>
      </c>
      <c r="F33" s="29">
        <f>VLOOKUP(A33,[1]计算结果!$C$1:$D$61,2,0)</f>
        <v>2.45654008438819</v>
      </c>
      <c r="G33" s="29">
        <v>74.5654008438819</v>
      </c>
      <c r="H33" s="29">
        <f t="shared" si="0"/>
        <v>67.7681229149491</v>
      </c>
      <c r="I33" s="37">
        <v>32</v>
      </c>
      <c r="J33" s="38">
        <v>31</v>
      </c>
      <c r="K33" s="39">
        <v>35</v>
      </c>
    </row>
    <row r="34" customFormat="1" spans="1:11">
      <c r="A34" s="12" t="s">
        <v>43</v>
      </c>
      <c r="B34" s="29">
        <v>58.853333</v>
      </c>
      <c r="C34" s="29">
        <v>59.5058260869565</v>
      </c>
      <c r="D34" s="29">
        <v>63.377652173913</v>
      </c>
      <c r="E34" s="29">
        <v>60.5789370869565</v>
      </c>
      <c r="F34" s="29">
        <f>VLOOKUP(A34,[1]计算结果!$C$1:$D$61,2,0)</f>
        <v>2.48189655172414</v>
      </c>
      <c r="G34" s="29">
        <v>74.8189655172414</v>
      </c>
      <c r="H34" s="29">
        <f t="shared" si="0"/>
        <v>67.6989513020989</v>
      </c>
      <c r="I34" s="37">
        <v>33</v>
      </c>
      <c r="J34" s="38">
        <v>32</v>
      </c>
      <c r="K34" s="39">
        <v>31</v>
      </c>
    </row>
    <row r="35" customFormat="1" spans="1:11">
      <c r="A35" s="12" t="s">
        <v>44</v>
      </c>
      <c r="B35" s="29">
        <v>57.11592308</v>
      </c>
      <c r="C35" s="29">
        <v>57.3620616438356</v>
      </c>
      <c r="D35" s="29">
        <v>65.7749743593077</v>
      </c>
      <c r="E35" s="29">
        <v>60.0843196943811</v>
      </c>
      <c r="F35" s="29">
        <f>VLOOKUP(A35,[1]计算结果!$C$1:$D$61,2,0)</f>
        <v>2.45877192982456</v>
      </c>
      <c r="G35" s="29">
        <v>74.5877192982456</v>
      </c>
      <c r="H35" s="29">
        <f t="shared" si="0"/>
        <v>67.3360194963134</v>
      </c>
      <c r="I35" s="37">
        <v>34</v>
      </c>
      <c r="J35" s="38">
        <v>33</v>
      </c>
      <c r="K35" s="39">
        <v>33</v>
      </c>
    </row>
    <row r="36" customFormat="1" spans="1:11">
      <c r="A36" s="12" t="s">
        <v>45</v>
      </c>
      <c r="B36" s="29">
        <v>55.36172218</v>
      </c>
      <c r="C36" s="29">
        <v>54.5376190482857</v>
      </c>
      <c r="D36" s="29">
        <v>65.6403835616438</v>
      </c>
      <c r="E36" s="29">
        <v>58.5132415966432</v>
      </c>
      <c r="F36" s="29">
        <f>VLOOKUP(A36,[1]计算结果!$C$1:$D$61,2,0)</f>
        <v>2.47215189873418</v>
      </c>
      <c r="G36" s="29">
        <v>74.7215189873418</v>
      </c>
      <c r="H36" s="29">
        <f t="shared" si="0"/>
        <v>66.6173802919925</v>
      </c>
      <c r="I36" s="37">
        <v>35</v>
      </c>
      <c r="J36" s="38">
        <v>37</v>
      </c>
      <c r="K36" s="39">
        <v>32</v>
      </c>
    </row>
    <row r="37" customFormat="1" spans="1:11">
      <c r="A37" s="12" t="s">
        <v>46</v>
      </c>
      <c r="B37" s="29">
        <v>55.553222</v>
      </c>
      <c r="C37" s="29">
        <v>61.1225</v>
      </c>
      <c r="D37" s="29">
        <v>62.3672191780822</v>
      </c>
      <c r="E37" s="29">
        <v>59.6809803926941</v>
      </c>
      <c r="F37" s="29">
        <f>VLOOKUP(A37,[1]计算结果!$C$1:$D$61,2,0)</f>
        <v>2.33586497890295</v>
      </c>
      <c r="G37" s="29">
        <v>73.3586497890295</v>
      </c>
      <c r="H37" s="29">
        <f t="shared" si="0"/>
        <v>66.5198150908618</v>
      </c>
      <c r="I37" s="37">
        <v>36</v>
      </c>
      <c r="J37" s="38">
        <v>35</v>
      </c>
      <c r="K37" s="39">
        <v>37</v>
      </c>
    </row>
    <row r="38" customFormat="1" spans="1:11">
      <c r="A38" s="12" t="s">
        <v>47</v>
      </c>
      <c r="B38" s="29">
        <v>54.8896112</v>
      </c>
      <c r="C38" s="29">
        <v>59.312652173913</v>
      </c>
      <c r="D38" s="29">
        <v>59.8193043478261</v>
      </c>
      <c r="E38" s="29">
        <v>58.0071892405797</v>
      </c>
      <c r="F38" s="29">
        <f>VLOOKUP(A38,[1]计算结果!$C$1:$D$61,2,0)</f>
        <v>2.34137931034483</v>
      </c>
      <c r="G38" s="29">
        <v>73.4137931034483</v>
      </c>
      <c r="H38" s="29">
        <f t="shared" si="0"/>
        <v>65.710491172014</v>
      </c>
      <c r="I38" s="37">
        <v>37</v>
      </c>
      <c r="J38" s="38">
        <v>39</v>
      </c>
      <c r="K38" s="39">
        <v>36</v>
      </c>
    </row>
    <row r="39" customFormat="1" spans="1:11">
      <c r="A39" s="12" t="s">
        <v>48</v>
      </c>
      <c r="B39" s="29">
        <v>56.67355556</v>
      </c>
      <c r="C39" s="29">
        <v>54.6380196071765</v>
      </c>
      <c r="D39" s="29">
        <v>63.3967123287671</v>
      </c>
      <c r="E39" s="29">
        <v>58.2360958319812</v>
      </c>
      <c r="F39" s="29">
        <f>VLOOKUP(A39,[1]计算结果!$C$1:$D$61,2,0)</f>
        <v>2.25400843881857</v>
      </c>
      <c r="G39" s="29">
        <v>72.5400843881857</v>
      </c>
      <c r="H39" s="29">
        <f t="shared" si="0"/>
        <v>65.3880901100835</v>
      </c>
      <c r="I39" s="37">
        <v>38</v>
      </c>
      <c r="J39" s="38">
        <v>38</v>
      </c>
      <c r="K39" s="39">
        <v>40</v>
      </c>
    </row>
    <row r="40" customFormat="1" spans="1:11">
      <c r="A40" s="12" t="s">
        <v>49</v>
      </c>
      <c r="B40" s="29">
        <v>53.044610933</v>
      </c>
      <c r="C40" s="29">
        <v>51.2647142857143</v>
      </c>
      <c r="D40" s="29">
        <v>63.3216712328767</v>
      </c>
      <c r="E40" s="29">
        <v>55.876998817197</v>
      </c>
      <c r="F40" s="29">
        <f>VLOOKUP(A40,[1]计算结果!$C$1:$D$61,2,0)</f>
        <v>2.45738396624473</v>
      </c>
      <c r="G40" s="29">
        <v>74.5738396624473</v>
      </c>
      <c r="H40" s="29">
        <f t="shared" si="0"/>
        <v>65.2254192398221</v>
      </c>
      <c r="I40" s="37">
        <v>39</v>
      </c>
      <c r="J40" s="38">
        <v>45</v>
      </c>
      <c r="K40" s="39">
        <v>34</v>
      </c>
    </row>
    <row r="41" customFormat="1" spans="1:11">
      <c r="A41" s="12" t="s">
        <v>50</v>
      </c>
      <c r="B41" s="29">
        <v>53.36038889</v>
      </c>
      <c r="C41" s="29">
        <v>55.2611428571428</v>
      </c>
      <c r="D41" s="29">
        <v>63.2481780821918</v>
      </c>
      <c r="E41" s="29">
        <v>57.2899032764449</v>
      </c>
      <c r="F41" s="29">
        <f>VLOOKUP(A41,[1]计算结果!$C$1:$D$61,2,0)</f>
        <v>2.25991561181435</v>
      </c>
      <c r="G41" s="29">
        <v>72.5991561181435</v>
      </c>
      <c r="H41" s="29">
        <f t="shared" si="0"/>
        <v>64.9445296972942</v>
      </c>
      <c r="I41" s="37">
        <v>40</v>
      </c>
      <c r="J41" s="38">
        <v>40</v>
      </c>
      <c r="K41" s="39">
        <v>39</v>
      </c>
    </row>
    <row r="42" customFormat="1" spans="1:11">
      <c r="A42" s="12" t="s">
        <v>51</v>
      </c>
      <c r="B42" s="29">
        <v>56.0598076</v>
      </c>
      <c r="C42" s="29">
        <v>58.0006351351351</v>
      </c>
      <c r="D42" s="29">
        <v>65.8899130434783</v>
      </c>
      <c r="E42" s="29">
        <v>59.9834519262045</v>
      </c>
      <c r="F42" s="29">
        <f>VLOOKUP(A42,[1]计算结果!$C$1:$D$61,2,0)</f>
        <v>1.90300429184549</v>
      </c>
      <c r="G42" s="29">
        <v>69.0300429184549</v>
      </c>
      <c r="H42" s="29">
        <f t="shared" si="0"/>
        <v>64.5067474223297</v>
      </c>
      <c r="I42" s="37">
        <v>41</v>
      </c>
      <c r="J42" s="38">
        <v>34</v>
      </c>
      <c r="K42" s="39">
        <v>46</v>
      </c>
    </row>
    <row r="43" customFormat="1" spans="1:11">
      <c r="A43" s="12" t="s">
        <v>52</v>
      </c>
      <c r="B43" s="29">
        <v>51.229164667</v>
      </c>
      <c r="C43" s="29">
        <v>56.9774047615714</v>
      </c>
      <c r="D43" s="29">
        <v>60.8465342465753</v>
      </c>
      <c r="E43" s="29">
        <v>56.3510345583822</v>
      </c>
      <c r="F43" s="29">
        <f>VLOOKUP(A43,[1]计算结果!$C$1:$D$61,2,0)</f>
        <v>2.1126582278481</v>
      </c>
      <c r="G43" s="29">
        <v>71.126582278481</v>
      </c>
      <c r="H43" s="29">
        <f t="shared" si="0"/>
        <v>63.7388084184316</v>
      </c>
      <c r="I43" s="37">
        <v>42</v>
      </c>
      <c r="J43" s="38">
        <v>41</v>
      </c>
      <c r="K43" s="39">
        <v>41</v>
      </c>
    </row>
    <row r="44" customFormat="1" spans="1:11">
      <c r="A44" s="12" t="s">
        <v>53</v>
      </c>
      <c r="B44" s="29">
        <v>54.78961111</v>
      </c>
      <c r="C44" s="29">
        <v>53.2121594209565</v>
      </c>
      <c r="D44" s="29">
        <v>60.8540434782609</v>
      </c>
      <c r="E44" s="29">
        <v>56.2852713364058</v>
      </c>
      <c r="F44" s="29">
        <f>VLOOKUP(A44,[1]计算结果!$C$1:$D$61,2,0)</f>
        <v>2.04353448275862</v>
      </c>
      <c r="G44" s="29">
        <v>70.4353448275862</v>
      </c>
      <c r="H44" s="29">
        <f t="shared" si="0"/>
        <v>63.360308081996</v>
      </c>
      <c r="I44" s="37">
        <v>43</v>
      </c>
      <c r="J44" s="38">
        <v>42</v>
      </c>
      <c r="K44" s="39">
        <v>42</v>
      </c>
    </row>
    <row r="45" customFormat="1" spans="1:11">
      <c r="A45" s="12" t="s">
        <v>54</v>
      </c>
      <c r="B45" s="29">
        <v>54.564996</v>
      </c>
      <c r="C45" s="29">
        <v>52.4236190482857</v>
      </c>
      <c r="D45" s="29">
        <v>61.807347826087</v>
      </c>
      <c r="E45" s="29">
        <v>56.2653209581242</v>
      </c>
      <c r="F45" s="29">
        <f>VLOOKUP(A45,[1]计算结果!$C$1:$D$61,2,0)</f>
        <v>2.00772532188841</v>
      </c>
      <c r="G45" s="29">
        <v>70.0772532188841</v>
      </c>
      <c r="H45" s="29">
        <f t="shared" si="0"/>
        <v>63.1712870885042</v>
      </c>
      <c r="I45" s="37">
        <v>44</v>
      </c>
      <c r="J45" s="38">
        <v>43</v>
      </c>
      <c r="K45" s="39">
        <v>43</v>
      </c>
    </row>
    <row r="46" customFormat="1" spans="1:11">
      <c r="A46" s="12" t="s">
        <v>55</v>
      </c>
      <c r="B46" s="29">
        <v>51.511668</v>
      </c>
      <c r="C46" s="29">
        <v>54.4482857142857</v>
      </c>
      <c r="D46" s="29">
        <v>62.7670389610389</v>
      </c>
      <c r="E46" s="29">
        <v>56.2423308917749</v>
      </c>
      <c r="F46" s="29">
        <f>VLOOKUP(A46,[1]计算结果!$C$1:$D$61,2,0)</f>
        <v>1.8746835443038</v>
      </c>
      <c r="G46" s="29">
        <v>68.746835443038</v>
      </c>
      <c r="H46" s="29">
        <f t="shared" si="0"/>
        <v>62.4945831674064</v>
      </c>
      <c r="I46" s="37">
        <v>45</v>
      </c>
      <c r="J46" s="38">
        <v>44</v>
      </c>
      <c r="K46" s="39">
        <v>48</v>
      </c>
    </row>
    <row r="47" customFormat="1" spans="1:11">
      <c r="A47" s="12" t="s">
        <v>56</v>
      </c>
      <c r="B47" s="29">
        <v>50.851111107</v>
      </c>
      <c r="C47" s="29">
        <v>51.4731515148182</v>
      </c>
      <c r="D47" s="29">
        <v>62.0921095890411</v>
      </c>
      <c r="E47" s="29">
        <v>54.8054574036198</v>
      </c>
      <c r="F47" s="29">
        <f>VLOOKUP(A47,[1]计算结果!$C$1:$D$61,2,0)</f>
        <v>2.005</v>
      </c>
      <c r="G47" s="29">
        <v>70.05</v>
      </c>
      <c r="H47" s="29">
        <f t="shared" si="0"/>
        <v>62.4277287018099</v>
      </c>
      <c r="I47" s="37">
        <v>46</v>
      </c>
      <c r="J47" s="38">
        <v>48</v>
      </c>
      <c r="K47" s="39">
        <v>44</v>
      </c>
    </row>
    <row r="48" customFormat="1" spans="1:11">
      <c r="A48" s="12" t="s">
        <v>57</v>
      </c>
      <c r="B48" s="29">
        <v>54.158222067</v>
      </c>
      <c r="C48" s="29">
        <v>47.2208571428572</v>
      </c>
      <c r="D48" s="29">
        <v>58.2230769230769</v>
      </c>
      <c r="E48" s="29">
        <v>53.200718710978</v>
      </c>
      <c r="F48" s="29">
        <f>VLOOKUP(A48,[1]计算结果!$C$1:$D$61,2,0)</f>
        <v>1.97685589519651</v>
      </c>
      <c r="G48" s="29">
        <v>69.7685589519651</v>
      </c>
      <c r="H48" s="29">
        <f t="shared" si="0"/>
        <v>61.4846388314716</v>
      </c>
      <c r="I48" s="37">
        <v>47</v>
      </c>
      <c r="J48" s="38">
        <v>53</v>
      </c>
      <c r="K48" s="39">
        <v>45</v>
      </c>
    </row>
    <row r="49" customFormat="1" spans="1:11">
      <c r="A49" s="12" t="s">
        <v>58</v>
      </c>
      <c r="B49" s="29">
        <v>51.9123328</v>
      </c>
      <c r="C49" s="29">
        <v>53.2356904768572</v>
      </c>
      <c r="D49" s="29">
        <v>57.8790869565217</v>
      </c>
      <c r="E49" s="29">
        <v>54.342370077793</v>
      </c>
      <c r="F49" s="29">
        <f>VLOOKUP(A49,[1]计算结果!$C$1:$D$61,2,0)</f>
        <v>1.86223175965665</v>
      </c>
      <c r="G49" s="29">
        <v>68.6223175965665</v>
      </c>
      <c r="H49" s="29">
        <f t="shared" si="0"/>
        <v>61.4823438371797</v>
      </c>
      <c r="I49" s="37">
        <v>48</v>
      </c>
      <c r="J49" s="38">
        <v>50</v>
      </c>
      <c r="K49" s="39">
        <v>49</v>
      </c>
    </row>
    <row r="50" customFormat="1" spans="1:11">
      <c r="A50" s="12" t="s">
        <v>59</v>
      </c>
      <c r="B50" s="29">
        <v>50.44306</v>
      </c>
      <c r="C50" s="29">
        <v>53.0117142857143</v>
      </c>
      <c r="D50" s="29">
        <v>63.8098260869565</v>
      </c>
      <c r="E50" s="29">
        <v>55.7548667908903</v>
      </c>
      <c r="F50" s="29">
        <f>VLOOKUP(A50,[1]计算结果!$C$1:$D$61,2,0)</f>
        <v>1.71502145922747</v>
      </c>
      <c r="G50" s="29">
        <v>67.1502145922747</v>
      </c>
      <c r="H50" s="29">
        <f t="shared" si="0"/>
        <v>61.4525406915825</v>
      </c>
      <c r="I50" s="37">
        <v>49</v>
      </c>
      <c r="J50" s="38">
        <v>46</v>
      </c>
      <c r="K50" s="39">
        <v>53</v>
      </c>
    </row>
    <row r="51" customFormat="1" spans="1:11">
      <c r="A51" s="12" t="s">
        <v>60</v>
      </c>
      <c r="B51" s="29">
        <v>53.15527778</v>
      </c>
      <c r="C51" s="29">
        <v>50.5463095241428</v>
      </c>
      <c r="D51" s="29">
        <v>59.6414383561644</v>
      </c>
      <c r="E51" s="29">
        <v>54.4476752201024</v>
      </c>
      <c r="F51" s="29">
        <f>VLOOKUP(A51,[1]计算结果!$C$1:$D$61,2,0)</f>
        <v>1.84050632911392</v>
      </c>
      <c r="G51" s="29">
        <v>68.4050632911392</v>
      </c>
      <c r="H51" s="29">
        <f t="shared" si="0"/>
        <v>61.4263692556208</v>
      </c>
      <c r="I51" s="37">
        <v>50</v>
      </c>
      <c r="J51" s="38">
        <v>49</v>
      </c>
      <c r="K51" s="39">
        <v>50</v>
      </c>
    </row>
    <row r="52" customFormat="1" spans="1:11">
      <c r="A52" s="12" t="s">
        <v>61</v>
      </c>
      <c r="B52" s="29">
        <v>51.979293333</v>
      </c>
      <c r="C52" s="29">
        <v>48.5372380945714</v>
      </c>
      <c r="D52" s="29">
        <v>60.4182876712329</v>
      </c>
      <c r="E52" s="29">
        <v>53.6449396996014</v>
      </c>
      <c r="F52" s="29">
        <f>VLOOKUP(A52,[1]计算结果!$C$1:$D$61,2,0)</f>
        <v>1.88818565400844</v>
      </c>
      <c r="G52" s="29">
        <v>68.8818565400844</v>
      </c>
      <c r="H52" s="29">
        <f t="shared" si="0"/>
        <v>61.2633981198429</v>
      </c>
      <c r="I52" s="37">
        <v>51</v>
      </c>
      <c r="J52" s="38">
        <v>52</v>
      </c>
      <c r="K52" s="39">
        <v>47</v>
      </c>
    </row>
    <row r="53" customFormat="1" spans="1:11">
      <c r="A53" s="12" t="s">
        <v>62</v>
      </c>
      <c r="B53" s="29">
        <v>51.7534996</v>
      </c>
      <c r="C53" s="29">
        <v>54.0151159426957</v>
      </c>
      <c r="D53" s="29">
        <v>59.0294782608696</v>
      </c>
      <c r="E53" s="29">
        <v>54.9326979345218</v>
      </c>
      <c r="F53" s="29">
        <f>VLOOKUP(A53,[1]计算结果!$C$1:$D$61,2,0)</f>
        <v>1.68663793103448</v>
      </c>
      <c r="G53" s="29">
        <v>66.8663793103448</v>
      </c>
      <c r="H53" s="29">
        <f t="shared" si="0"/>
        <v>60.8995386224333</v>
      </c>
      <c r="I53" s="37">
        <v>52</v>
      </c>
      <c r="J53" s="38">
        <v>47</v>
      </c>
      <c r="K53" s="39">
        <v>54</v>
      </c>
    </row>
    <row r="54" customFormat="1" spans="1:11">
      <c r="A54" s="12" t="s">
        <v>63</v>
      </c>
      <c r="B54" s="29">
        <v>50.567222217</v>
      </c>
      <c r="C54" s="29">
        <v>50.4435942035652</v>
      </c>
      <c r="D54" s="29">
        <v>57.577666667</v>
      </c>
      <c r="E54" s="29">
        <v>52.8628276958551</v>
      </c>
      <c r="F54" s="29">
        <f>VLOOKUP(A54,[1]计算结果!$C$1:$D$61,2,0)</f>
        <v>1.72850877192982</v>
      </c>
      <c r="G54" s="29">
        <v>67.2850877192982</v>
      </c>
      <c r="H54" s="29">
        <f t="shared" si="0"/>
        <v>60.0739577075766</v>
      </c>
      <c r="I54" s="37">
        <v>53</v>
      </c>
      <c r="J54" s="38">
        <v>54</v>
      </c>
      <c r="K54" s="39">
        <v>51</v>
      </c>
    </row>
    <row r="55" customFormat="1" spans="1:11">
      <c r="A55" s="31" t="s">
        <v>64</v>
      </c>
      <c r="B55" s="29">
        <v>52.147222</v>
      </c>
      <c r="C55" s="29">
        <v>53.7501428571428</v>
      </c>
      <c r="D55" s="29">
        <v>55.3514520547945</v>
      </c>
      <c r="E55" s="29">
        <v>53.7496056373124</v>
      </c>
      <c r="F55" s="29">
        <f>VLOOKUP(A55,[1]计算结果!$C$1:$D$61,2,0)</f>
        <v>1.54810126582278</v>
      </c>
      <c r="G55" s="29">
        <v>65.4810126582278</v>
      </c>
      <c r="H55" s="29">
        <f t="shared" si="0"/>
        <v>59.6153091477701</v>
      </c>
      <c r="I55" s="37">
        <v>54</v>
      </c>
      <c r="J55" s="38">
        <v>51</v>
      </c>
      <c r="K55" s="39">
        <v>56</v>
      </c>
    </row>
    <row r="56" customFormat="1" spans="1:11">
      <c r="A56" s="12" t="s">
        <v>65</v>
      </c>
      <c r="B56" s="29">
        <v>50.5502</v>
      </c>
      <c r="C56" s="29">
        <v>47.2602857142857</v>
      </c>
      <c r="D56" s="29">
        <v>56.3093846153846</v>
      </c>
      <c r="E56" s="29">
        <v>51.3732901098901</v>
      </c>
      <c r="F56" s="29">
        <f>VLOOKUP(A56,[1]计算结果!$C$1:$D$61,2,0)</f>
        <v>1.72751091703057</v>
      </c>
      <c r="G56" s="29">
        <v>67.2751091703057</v>
      </c>
      <c r="H56" s="29">
        <f t="shared" si="0"/>
        <v>59.3241996400979</v>
      </c>
      <c r="I56" s="37">
        <v>55</v>
      </c>
      <c r="J56" s="38">
        <v>56</v>
      </c>
      <c r="K56" s="39">
        <v>52</v>
      </c>
    </row>
    <row r="57" customFormat="1" spans="1:11">
      <c r="A57" s="12" t="s">
        <v>66</v>
      </c>
      <c r="B57" s="29">
        <v>53.192081333</v>
      </c>
      <c r="C57" s="29">
        <v>48.1756960787647</v>
      </c>
      <c r="D57" s="29">
        <v>55.373333333</v>
      </c>
      <c r="E57" s="29">
        <v>52.2470369149216</v>
      </c>
      <c r="F57" s="29">
        <f>VLOOKUP(A57,[1]计算结果!$C$1:$D$61,2,0)</f>
        <v>1.63417721518987</v>
      </c>
      <c r="G57" s="29">
        <v>66.3417721518987</v>
      </c>
      <c r="H57" s="29">
        <f t="shared" si="0"/>
        <v>59.2944045334101</v>
      </c>
      <c r="I57" s="37">
        <v>56</v>
      </c>
      <c r="J57" s="38">
        <v>55</v>
      </c>
      <c r="K57" s="39">
        <v>55</v>
      </c>
    </row>
    <row r="58" customFormat="1" spans="1:11">
      <c r="A58" s="12" t="s">
        <v>67</v>
      </c>
      <c r="B58" s="29">
        <v>48.90544445</v>
      </c>
      <c r="C58" s="29">
        <v>47.0205238088572</v>
      </c>
      <c r="D58" s="29">
        <v>55.2311232876713</v>
      </c>
      <c r="E58" s="29">
        <v>50.3856971821762</v>
      </c>
      <c r="F58" s="29">
        <f>VLOOKUP(A58,[1]计算结果!$C$1:$D$61,2,0)</f>
        <v>1.44767932489451</v>
      </c>
      <c r="G58" s="29">
        <v>64.4767932489451</v>
      </c>
      <c r="H58" s="29">
        <f t="shared" si="0"/>
        <v>57.4312452155606</v>
      </c>
      <c r="I58" s="37">
        <v>57</v>
      </c>
      <c r="J58" s="38">
        <v>59</v>
      </c>
      <c r="K58" s="39">
        <v>57</v>
      </c>
    </row>
    <row r="59" customFormat="1" spans="1:11">
      <c r="A59" s="12" t="s">
        <v>68</v>
      </c>
      <c r="B59" s="29">
        <v>50.245832667</v>
      </c>
      <c r="C59" s="29">
        <v>49.1611428571428</v>
      </c>
      <c r="D59" s="29">
        <v>52.2814782608695</v>
      </c>
      <c r="E59" s="29">
        <v>50.5628179283374</v>
      </c>
      <c r="F59" s="29">
        <f>VLOOKUP(A59,[1]计算结果!$C$1:$D$61,2,0)</f>
        <v>1.31716738197425</v>
      </c>
      <c r="G59" s="29">
        <v>63.1716738197425</v>
      </c>
      <c r="H59" s="29">
        <f t="shared" si="0"/>
        <v>56.86724587404</v>
      </c>
      <c r="I59" s="37">
        <v>58</v>
      </c>
      <c r="J59" s="38">
        <v>57</v>
      </c>
      <c r="K59" s="39">
        <v>58</v>
      </c>
    </row>
    <row r="60" customFormat="1" spans="1:11">
      <c r="A60" s="12" t="s">
        <v>69</v>
      </c>
      <c r="B60" s="29">
        <v>47.5025</v>
      </c>
      <c r="C60" s="29">
        <v>47.7012318833913</v>
      </c>
      <c r="D60" s="29">
        <v>56.1417971017826</v>
      </c>
      <c r="E60" s="29">
        <v>50.4485096617246</v>
      </c>
      <c r="F60" s="29">
        <f>VLOOKUP(A60,[1]计算结果!$C$1:$D$61,2,0)</f>
        <v>1.28060344827586</v>
      </c>
      <c r="G60" s="29">
        <v>62.8060344827586</v>
      </c>
      <c r="H60" s="29">
        <f t="shared" si="0"/>
        <v>56.6272720722416</v>
      </c>
      <c r="I60" s="37">
        <v>59</v>
      </c>
      <c r="J60" s="38">
        <v>58</v>
      </c>
      <c r="K60" s="39">
        <v>59</v>
      </c>
    </row>
    <row r="61" customFormat="1" spans="1:11">
      <c r="A61" s="12" t="s">
        <v>70</v>
      </c>
      <c r="B61" s="29">
        <v>47.707633333</v>
      </c>
      <c r="C61" s="29">
        <v>45.9880476187143</v>
      </c>
      <c r="D61" s="29">
        <v>55.3603913043478</v>
      </c>
      <c r="E61" s="29">
        <v>49.6853574186874</v>
      </c>
      <c r="F61" s="29">
        <f>VLOOKUP(A61,[1]计算结果!$C$1:$D$61,2,0)</f>
        <v>1.18798283261803</v>
      </c>
      <c r="G61" s="29">
        <v>61.8798283261803</v>
      </c>
      <c r="H61" s="29">
        <f t="shared" si="0"/>
        <v>55.7825928724338</v>
      </c>
      <c r="I61" s="37">
        <v>60</v>
      </c>
      <c r="J61" s="38">
        <v>60</v>
      </c>
      <c r="K61" s="39">
        <v>60</v>
      </c>
    </row>
  </sheetData>
  <sortState ref="A2:K61">
    <sortCondition ref="H2" descending="1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P23" sqref="P23"/>
    </sheetView>
  </sheetViews>
  <sheetFormatPr defaultColWidth="8.725" defaultRowHeight="13.5"/>
  <cols>
    <col min="1" max="1" width="9.75" style="3" customWidth="1"/>
    <col min="2" max="2" width="6.25" style="3" customWidth="1"/>
    <col min="3" max="5" width="9.875" style="3" customWidth="1"/>
    <col min="6" max="6" width="14.625" style="3" customWidth="1"/>
    <col min="7" max="7" width="19.375" style="3" customWidth="1"/>
    <col min="8" max="8" width="14.625" style="3" customWidth="1"/>
    <col min="9" max="12" width="9.875" style="3" customWidth="1"/>
    <col min="13" max="16384" width="8.725" style="3"/>
  </cols>
  <sheetData>
    <row r="1" spans="1:12">
      <c r="A1" s="4" t="s">
        <v>71</v>
      </c>
      <c r="B1" s="4" t="s">
        <v>0</v>
      </c>
      <c r="C1" s="5" t="s">
        <v>1</v>
      </c>
      <c r="D1" s="6" t="s">
        <v>2</v>
      </c>
      <c r="E1" s="6" t="s">
        <v>3</v>
      </c>
      <c r="F1" s="6" t="s">
        <v>4</v>
      </c>
      <c r="G1" s="7" t="s">
        <v>5</v>
      </c>
      <c r="H1" s="7" t="s">
        <v>6</v>
      </c>
      <c r="I1" s="16" t="s">
        <v>7</v>
      </c>
      <c r="J1" s="17" t="s">
        <v>8</v>
      </c>
      <c r="K1" s="18" t="s">
        <v>72</v>
      </c>
      <c r="L1" s="18" t="s">
        <v>73</v>
      </c>
    </row>
    <row r="2" s="1" customFormat="1" spans="1:12">
      <c r="A2" s="8" t="s">
        <v>74</v>
      </c>
      <c r="B2" s="9" t="s">
        <v>75</v>
      </c>
      <c r="C2" s="10">
        <v>67.166</v>
      </c>
      <c r="D2" s="10">
        <v>70.418</v>
      </c>
      <c r="E2" s="10">
        <v>80.8815652173913</v>
      </c>
      <c r="F2" s="10">
        <f t="shared" ref="F2:F19" si="0">(C2+D2+E2)/3</f>
        <v>72.8218550724638</v>
      </c>
      <c r="G2" s="10">
        <v>3.635</v>
      </c>
      <c r="H2" s="10">
        <f t="shared" ref="H2:H19" si="1">G2*10+50</f>
        <v>86.35</v>
      </c>
      <c r="I2" s="10">
        <f t="shared" ref="I2:I19" si="2">(F2+H2)/2</f>
        <v>79.5859275362319</v>
      </c>
      <c r="J2" s="19">
        <v>1</v>
      </c>
      <c r="K2" s="19">
        <v>1</v>
      </c>
      <c r="L2" s="19">
        <v>1</v>
      </c>
    </row>
    <row r="3" s="1" customFormat="1" spans="1:12">
      <c r="A3" s="8" t="s">
        <v>74</v>
      </c>
      <c r="B3" s="11" t="s">
        <v>76</v>
      </c>
      <c r="C3" s="10">
        <v>64.066</v>
      </c>
      <c r="D3" s="10">
        <v>61.466</v>
      </c>
      <c r="E3" s="10">
        <v>67.967</v>
      </c>
      <c r="F3" s="10">
        <f t="shared" si="0"/>
        <v>64.4996666666667</v>
      </c>
      <c r="G3" s="10">
        <v>3.62</v>
      </c>
      <c r="H3" s="10">
        <f t="shared" si="1"/>
        <v>86.2</v>
      </c>
      <c r="I3" s="10">
        <f t="shared" si="2"/>
        <v>75.3498333333333</v>
      </c>
      <c r="J3" s="19">
        <v>2</v>
      </c>
      <c r="K3" s="19">
        <v>2</v>
      </c>
      <c r="L3" s="19">
        <v>2</v>
      </c>
    </row>
    <row r="4" s="1" customFormat="1" spans="1:12">
      <c r="A4" s="8" t="s">
        <v>74</v>
      </c>
      <c r="B4" s="8" t="s">
        <v>77</v>
      </c>
      <c r="C4" s="10">
        <v>58.767</v>
      </c>
      <c r="D4" s="10">
        <v>59.79</v>
      </c>
      <c r="E4" s="10">
        <v>70.6222173913044</v>
      </c>
      <c r="F4" s="10">
        <f t="shared" si="0"/>
        <v>63.0597391304348</v>
      </c>
      <c r="G4" s="10">
        <v>2.829</v>
      </c>
      <c r="H4" s="10">
        <f t="shared" si="1"/>
        <v>78.29</v>
      </c>
      <c r="I4" s="10">
        <f t="shared" si="2"/>
        <v>70.6748695652174</v>
      </c>
      <c r="J4" s="20">
        <v>3</v>
      </c>
      <c r="K4" s="19">
        <v>4</v>
      </c>
      <c r="L4" s="19">
        <v>3</v>
      </c>
    </row>
    <row r="5" s="1" customFormat="1" spans="1:12">
      <c r="A5" s="8" t="s">
        <v>74</v>
      </c>
      <c r="B5" s="11" t="s">
        <v>78</v>
      </c>
      <c r="C5" s="10">
        <v>59.841</v>
      </c>
      <c r="D5" s="10">
        <v>59.038</v>
      </c>
      <c r="E5" s="10">
        <v>70.3484285714286</v>
      </c>
      <c r="F5" s="10">
        <f t="shared" si="0"/>
        <v>63.0758095238095</v>
      </c>
      <c r="G5" s="10">
        <v>2.631</v>
      </c>
      <c r="H5" s="10">
        <f t="shared" si="1"/>
        <v>76.31</v>
      </c>
      <c r="I5" s="10">
        <f t="shared" si="2"/>
        <v>69.6929047619048</v>
      </c>
      <c r="J5" s="20">
        <v>4</v>
      </c>
      <c r="K5" s="19">
        <v>3</v>
      </c>
      <c r="L5" s="19">
        <v>4</v>
      </c>
    </row>
    <row r="6" s="1" customFormat="1" spans="1:12">
      <c r="A6" s="8" t="s">
        <v>74</v>
      </c>
      <c r="B6" s="8" t="s">
        <v>79</v>
      </c>
      <c r="C6" s="10">
        <v>55.283</v>
      </c>
      <c r="D6" s="10">
        <v>58.667</v>
      </c>
      <c r="E6" s="10">
        <v>65.7884927539565</v>
      </c>
      <c r="F6" s="10">
        <f t="shared" si="0"/>
        <v>59.9128309179855</v>
      </c>
      <c r="G6" s="10">
        <v>2.604</v>
      </c>
      <c r="H6" s="10">
        <f t="shared" si="1"/>
        <v>76.04</v>
      </c>
      <c r="I6" s="10">
        <f t="shared" si="2"/>
        <v>67.9764154589927</v>
      </c>
      <c r="J6" s="20">
        <v>5</v>
      </c>
      <c r="K6" s="20">
        <v>5</v>
      </c>
      <c r="L6" s="20">
        <v>5</v>
      </c>
    </row>
    <row r="7" spans="1:12">
      <c r="A7" s="12" t="s">
        <v>74</v>
      </c>
      <c r="B7" s="12" t="s">
        <v>80</v>
      </c>
      <c r="C7" s="13">
        <v>55.265</v>
      </c>
      <c r="D7" s="13">
        <v>57.718</v>
      </c>
      <c r="E7" s="13">
        <v>63.6978709677419</v>
      </c>
      <c r="F7" s="13">
        <f t="shared" si="0"/>
        <v>58.893623655914</v>
      </c>
      <c r="G7" s="13">
        <v>2.55</v>
      </c>
      <c r="H7" s="13">
        <f t="shared" si="1"/>
        <v>75.5</v>
      </c>
      <c r="I7" s="13">
        <f t="shared" si="2"/>
        <v>67.196811827957</v>
      </c>
      <c r="J7" s="21">
        <v>6</v>
      </c>
      <c r="K7" s="22">
        <v>7</v>
      </c>
      <c r="L7" s="22">
        <v>6</v>
      </c>
    </row>
    <row r="8" spans="1:12">
      <c r="A8" s="12" t="s">
        <v>74</v>
      </c>
      <c r="B8" s="14" t="s">
        <v>81</v>
      </c>
      <c r="C8" s="13">
        <v>57.839</v>
      </c>
      <c r="D8" s="13">
        <v>53.367</v>
      </c>
      <c r="E8" s="13">
        <v>62.1905753424658</v>
      </c>
      <c r="F8" s="13">
        <f t="shared" si="0"/>
        <v>57.7988584474886</v>
      </c>
      <c r="G8" s="13">
        <v>2.406</v>
      </c>
      <c r="H8" s="13">
        <f t="shared" si="1"/>
        <v>74.06</v>
      </c>
      <c r="I8" s="13">
        <f t="shared" si="2"/>
        <v>65.9294292237443</v>
      </c>
      <c r="J8" s="22">
        <v>7</v>
      </c>
      <c r="K8" s="22">
        <v>9</v>
      </c>
      <c r="L8" s="22">
        <v>7</v>
      </c>
    </row>
    <row r="9" s="2" customFormat="1" spans="1:12">
      <c r="A9" s="12" t="s">
        <v>74</v>
      </c>
      <c r="B9" s="12" t="s">
        <v>82</v>
      </c>
      <c r="C9" s="13">
        <v>58.52</v>
      </c>
      <c r="D9" s="13">
        <v>53.78</v>
      </c>
      <c r="E9" s="13">
        <v>63.2114615384615</v>
      </c>
      <c r="F9" s="13">
        <f t="shared" si="0"/>
        <v>58.5038205128205</v>
      </c>
      <c r="G9" s="13">
        <v>2.324</v>
      </c>
      <c r="H9" s="13">
        <f t="shared" si="1"/>
        <v>73.24</v>
      </c>
      <c r="I9" s="13">
        <f t="shared" si="2"/>
        <v>65.8719102564102</v>
      </c>
      <c r="J9" s="21">
        <v>8</v>
      </c>
      <c r="K9" s="22">
        <v>8</v>
      </c>
      <c r="L9" s="22">
        <v>8</v>
      </c>
    </row>
    <row r="10" spans="1:12">
      <c r="A10" s="12" t="s">
        <v>74</v>
      </c>
      <c r="B10" s="12" t="s">
        <v>83</v>
      </c>
      <c r="C10" s="13">
        <v>50.128</v>
      </c>
      <c r="D10" s="13">
        <v>57.947</v>
      </c>
      <c r="E10" s="13">
        <v>61.058347826087</v>
      </c>
      <c r="F10" s="13">
        <f t="shared" si="0"/>
        <v>56.3777826086957</v>
      </c>
      <c r="G10" s="13">
        <v>2.15</v>
      </c>
      <c r="H10" s="13">
        <f t="shared" si="1"/>
        <v>71.5</v>
      </c>
      <c r="I10" s="13">
        <f t="shared" si="2"/>
        <v>63.9388913043478</v>
      </c>
      <c r="J10" s="21">
        <v>10</v>
      </c>
      <c r="K10" s="22">
        <v>11</v>
      </c>
      <c r="L10" s="22">
        <v>9</v>
      </c>
    </row>
    <row r="11" spans="1:12">
      <c r="A11" s="12" t="s">
        <v>74</v>
      </c>
      <c r="B11" s="15" t="s">
        <v>84</v>
      </c>
      <c r="C11" s="13">
        <v>54.411</v>
      </c>
      <c r="D11" s="13">
        <v>50.427</v>
      </c>
      <c r="E11" s="13">
        <v>60.12</v>
      </c>
      <c r="F11" s="13">
        <f t="shared" si="0"/>
        <v>54.986</v>
      </c>
      <c r="G11" s="13">
        <v>2.127</v>
      </c>
      <c r="H11" s="13">
        <f t="shared" si="1"/>
        <v>71.27</v>
      </c>
      <c r="I11" s="13">
        <f t="shared" si="2"/>
        <v>63.128</v>
      </c>
      <c r="J11" s="22">
        <v>11</v>
      </c>
      <c r="K11" s="22">
        <v>12</v>
      </c>
      <c r="L11" s="22">
        <v>10</v>
      </c>
    </row>
    <row r="12" spans="1:12">
      <c r="A12" s="12" t="s">
        <v>74</v>
      </c>
      <c r="B12" s="12" t="s">
        <v>85</v>
      </c>
      <c r="C12" s="13">
        <v>49.838</v>
      </c>
      <c r="D12" s="13">
        <v>49.335</v>
      </c>
      <c r="E12" s="13">
        <v>64.4432972972973</v>
      </c>
      <c r="F12" s="13">
        <f t="shared" si="0"/>
        <v>54.5387657657658</v>
      </c>
      <c r="G12" s="13">
        <v>2.024</v>
      </c>
      <c r="H12" s="13">
        <f t="shared" si="1"/>
        <v>70.24</v>
      </c>
      <c r="I12" s="13">
        <f t="shared" si="2"/>
        <v>62.3893828828829</v>
      </c>
      <c r="J12" s="21">
        <v>12</v>
      </c>
      <c r="K12" s="22">
        <v>13</v>
      </c>
      <c r="L12" s="22">
        <v>11</v>
      </c>
    </row>
    <row r="13" spans="1:12">
      <c r="A13" s="12" t="s">
        <v>74</v>
      </c>
      <c r="B13" s="12" t="s">
        <v>86</v>
      </c>
      <c r="C13" s="13">
        <v>52.072</v>
      </c>
      <c r="D13" s="13">
        <v>48.932</v>
      </c>
      <c r="E13" s="13">
        <v>60.7982857142857</v>
      </c>
      <c r="F13" s="13">
        <f t="shared" si="0"/>
        <v>53.9340952380952</v>
      </c>
      <c r="G13" s="13">
        <v>2.006</v>
      </c>
      <c r="H13" s="13">
        <f t="shared" si="1"/>
        <v>70.06</v>
      </c>
      <c r="I13" s="13">
        <f t="shared" si="2"/>
        <v>61.9970476190476</v>
      </c>
      <c r="J13" s="21">
        <v>14</v>
      </c>
      <c r="K13" s="22">
        <v>14</v>
      </c>
      <c r="L13" s="22">
        <v>12</v>
      </c>
    </row>
    <row r="14" spans="1:12">
      <c r="A14" s="12" t="s">
        <v>74</v>
      </c>
      <c r="B14" s="12" t="s">
        <v>87</v>
      </c>
      <c r="C14" s="13">
        <v>53.545</v>
      </c>
      <c r="D14" s="13">
        <v>57.508</v>
      </c>
      <c r="E14" s="13">
        <v>66.8965652173913</v>
      </c>
      <c r="F14" s="13">
        <f t="shared" si="0"/>
        <v>59.3165217391304</v>
      </c>
      <c r="G14" s="13">
        <v>1.975</v>
      </c>
      <c r="H14" s="13">
        <f t="shared" si="1"/>
        <v>69.75</v>
      </c>
      <c r="I14" s="13">
        <f t="shared" si="2"/>
        <v>64.5332608695652</v>
      </c>
      <c r="J14" s="22">
        <v>9</v>
      </c>
      <c r="K14" s="22">
        <v>6</v>
      </c>
      <c r="L14" s="22">
        <v>13</v>
      </c>
    </row>
    <row r="15" spans="1:12">
      <c r="A15" s="12" t="s">
        <v>74</v>
      </c>
      <c r="B15" s="15" t="s">
        <v>88</v>
      </c>
      <c r="C15" s="13">
        <v>55.71</v>
      </c>
      <c r="D15" s="13">
        <v>50.349</v>
      </c>
      <c r="E15" s="13">
        <v>63.3041428571428</v>
      </c>
      <c r="F15" s="13">
        <f t="shared" si="0"/>
        <v>56.4543809523809</v>
      </c>
      <c r="G15" s="13">
        <v>1.826</v>
      </c>
      <c r="H15" s="13">
        <f t="shared" si="1"/>
        <v>68.26</v>
      </c>
      <c r="I15" s="13">
        <f t="shared" si="2"/>
        <v>62.3571904761905</v>
      </c>
      <c r="J15" s="22">
        <v>13</v>
      </c>
      <c r="K15" s="22">
        <v>10</v>
      </c>
      <c r="L15" s="22">
        <v>14</v>
      </c>
    </row>
    <row r="16" spans="1:12">
      <c r="A16" s="12" t="s">
        <v>74</v>
      </c>
      <c r="B16" s="15" t="s">
        <v>89</v>
      </c>
      <c r="C16" s="13">
        <v>51.227</v>
      </c>
      <c r="D16" s="13">
        <v>50.217</v>
      </c>
      <c r="E16" s="13">
        <v>60.2407391304348</v>
      </c>
      <c r="F16" s="13">
        <f t="shared" si="0"/>
        <v>53.8949130434783</v>
      </c>
      <c r="G16" s="13">
        <v>1.567</v>
      </c>
      <c r="H16" s="13">
        <f t="shared" si="1"/>
        <v>65.67</v>
      </c>
      <c r="I16" s="13">
        <f t="shared" si="2"/>
        <v>59.7824565217391</v>
      </c>
      <c r="J16" s="22">
        <v>15</v>
      </c>
      <c r="K16" s="22">
        <v>15</v>
      </c>
      <c r="L16" s="22">
        <v>15</v>
      </c>
    </row>
    <row r="17" spans="1:12">
      <c r="A17" s="12" t="s">
        <v>74</v>
      </c>
      <c r="B17" s="12" t="s">
        <v>90</v>
      </c>
      <c r="C17" s="13">
        <v>51.634</v>
      </c>
      <c r="D17" s="13">
        <v>48.785</v>
      </c>
      <c r="E17" s="13">
        <v>57.1807837837838</v>
      </c>
      <c r="F17" s="13">
        <f t="shared" si="0"/>
        <v>52.5332612612613</v>
      </c>
      <c r="G17" s="13">
        <v>1.554</v>
      </c>
      <c r="H17" s="13">
        <f t="shared" si="1"/>
        <v>65.54</v>
      </c>
      <c r="I17" s="13">
        <f t="shared" si="2"/>
        <v>59.0366306306306</v>
      </c>
      <c r="J17" s="21">
        <v>16</v>
      </c>
      <c r="K17" s="22">
        <v>16</v>
      </c>
      <c r="L17" s="22">
        <v>16</v>
      </c>
    </row>
    <row r="18" spans="1:12">
      <c r="A18" s="12" t="s">
        <v>74</v>
      </c>
      <c r="B18" s="12" t="s">
        <v>91</v>
      </c>
      <c r="C18" s="13">
        <v>49.382</v>
      </c>
      <c r="D18" s="13">
        <v>47.924</v>
      </c>
      <c r="E18" s="13">
        <v>54.5607272727273</v>
      </c>
      <c r="F18" s="13">
        <f t="shared" si="0"/>
        <v>50.6222424242424</v>
      </c>
      <c r="G18" s="13">
        <v>1.487</v>
      </c>
      <c r="H18" s="13">
        <f t="shared" si="1"/>
        <v>64.87</v>
      </c>
      <c r="I18" s="13">
        <f t="shared" si="2"/>
        <v>57.7461212121212</v>
      </c>
      <c r="J18" s="22">
        <v>17</v>
      </c>
      <c r="K18" s="22">
        <v>17</v>
      </c>
      <c r="L18" s="22">
        <v>17</v>
      </c>
    </row>
    <row r="19" spans="1:12">
      <c r="A19" s="12" t="s">
        <v>74</v>
      </c>
      <c r="B19" s="12" t="s">
        <v>92</v>
      </c>
      <c r="C19" s="13">
        <v>48.399</v>
      </c>
      <c r="D19" s="13">
        <v>46.84</v>
      </c>
      <c r="E19" s="13">
        <v>55.6487391304348</v>
      </c>
      <c r="F19" s="13">
        <f t="shared" si="0"/>
        <v>50.2959130434783</v>
      </c>
      <c r="G19" s="13">
        <v>1.447</v>
      </c>
      <c r="H19" s="13">
        <f t="shared" si="1"/>
        <v>64.47</v>
      </c>
      <c r="I19" s="13">
        <f t="shared" si="2"/>
        <v>57.3829565217391</v>
      </c>
      <c r="J19" s="21">
        <v>18</v>
      </c>
      <c r="K19" s="22">
        <v>18</v>
      </c>
      <c r="L19" s="22">
        <v>18</v>
      </c>
    </row>
  </sheetData>
  <sortState ref="A2:L19">
    <sortCondition ref="L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环工</vt:lpstr>
      <vt:lpstr>环科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34139</dc:creator>
  <cp:lastModifiedBy>难得</cp:lastModifiedBy>
  <dcterms:created xsi:type="dcterms:W3CDTF">2024-08-16T07:22:00Z</dcterms:created>
  <dcterms:modified xsi:type="dcterms:W3CDTF">2024-09-06T10:24:18Z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8E78B33DB32C4618A574B1DA349015CA_13</vt:lpwstr>
  </property>
  <property fmtid="{D5CDD505-2E9C-101B-9397-08002B2CF9AE}" pid="3" name="KSOProductBuildVer">
    <vt:lpwstr>2052-12.1.0.17857</vt:lpwstr>
  </property>
</Properties>
</file>